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Ice Core/agassiz_final/"/>
    </mc:Choice>
  </mc:AlternateContent>
  <bookViews>
    <workbookView xWindow="0" yWindow="460" windowWidth="25600" windowHeight="14460" tabRatio="500" activeTab="7"/>
  </bookViews>
  <sheets>
    <sheet name="3CM aves" sheetId="11" r:id="rId1"/>
    <sheet name="underss" sheetId="1" r:id="rId2"/>
    <sheet name="chemistry isotopes" sheetId="10" r:id="rId3"/>
    <sheet name="pairs" sheetId="12" r:id="rId4"/>
    <sheet name="accum" sheetId="14" r:id="rId5"/>
    <sheet name="density-greg" sheetId="8" r:id="rId6"/>
    <sheet name="log" sheetId="9" r:id="rId7"/>
    <sheet name="meighen &amp; melville" sheetId="15" r:id="rId8"/>
    <sheet name="mb" sheetId="5" r:id="rId9"/>
    <sheet name="o18 1cm" sheetId="3" r:id="rId10"/>
    <sheet name="o18 log" sheetId="4" r:id="rId11"/>
    <sheet name="o18 pairs" sheetId="2" r:id="rId12"/>
    <sheet name="o18-greg" sheetId="6" r:id="rId13"/>
  </sheets>
  <definedNames>
    <definedName name="CA.P89" localSheetId="2">'chemistry isotopes'!$A$2:$A$137</definedName>
    <definedName name="CADEPI" localSheetId="0">'3CM aves'!$A$1:$A$131</definedName>
    <definedName name="CADEPR" localSheetId="3">pairs!$A$2:$A$228</definedName>
    <definedName name="CASS" localSheetId="11">'o18 pairs'!#REF!</definedName>
    <definedName name="CASS" localSheetId="1">underss!$A$8:$A$13</definedName>
    <definedName name="CHLOR" localSheetId="2">'chemistry isotopes'!$I$2:$I$138</definedName>
    <definedName name="CLORDEPI" localSheetId="0">'3CM aves'!$J$1:$J$131</definedName>
    <definedName name="CLORDEPR" localSheetId="3">pairs!$H$2:$H$229</definedName>
    <definedName name="CLORSS" localSheetId="1">underss!$A$15:$A$20</definedName>
    <definedName name="DEL77_1D" localSheetId="11">'o18 pairs'!$A$2:$A$30</definedName>
    <definedName name="DEL77_2D" localSheetId="11">'o18 pairs'!$H$2:$H$23</definedName>
    <definedName name="DEL77_2I" localSheetId="11">'o18 pairs'!$O$2:$O$13</definedName>
    <definedName name="DEL77_3D" localSheetId="11">'o18 pairs'!$W$2:$W$19</definedName>
    <definedName name="DEL77Q2D" localSheetId="9">'o18 1cm'!$A$1:$A$24</definedName>
    <definedName name="DEL89771_" localSheetId="10">'o18 log'!$A$1:$A$12</definedName>
    <definedName name="DEL89772_" localSheetId="10">'o18 log'!$C$1:$C$13</definedName>
    <definedName name="DEL89773_" localSheetId="10">'o18 log'!$E$1:$E$9</definedName>
    <definedName name="DELDEVTR" localSheetId="8">mb!$A$1:$A$31</definedName>
    <definedName name="DELDGDPR" localSheetId="12">'o18-greg'!$A$2:$A$230</definedName>
    <definedName name="DELSS1" localSheetId="1">underss!$A$22:$A$27</definedName>
    <definedName name="DELSS1DR" localSheetId="11">'o18 pairs'!$AD$2:$AD$11</definedName>
    <definedName name="DELSS2" localSheetId="1">underss!$A$29:$A$37</definedName>
    <definedName name="DELSS2DR" localSheetId="11">'o18 pairs'!$AK$2:$AK$11</definedName>
    <definedName name="DELTADG" localSheetId="12">'o18-greg'!$H$2:$H$77</definedName>
    <definedName name="DENSDEPR" localSheetId="5">'density-greg'!#REF!</definedName>
    <definedName name="DENSDEPR" localSheetId="3">pairs!$O$2:$O$228</definedName>
    <definedName name="DENSITY" localSheetId="5">'density-greg'!$A$2:$A$78</definedName>
    <definedName name="DFISHER.90" localSheetId="12">'o18-greg'!$J$1:$J$103</definedName>
    <definedName name="DUSTDG" localSheetId="2">'chemistry isotopes'!$P$2:$P$676</definedName>
    <definedName name="DUSTDG.RAW" localSheetId="2">'chemistry isotopes'!$U$2:$U$680</definedName>
    <definedName name="DUSTDGAT" localSheetId="2">'chemistry isotopes'!$AA$2:$AA$141</definedName>
    <definedName name="DUSTDGDI" localSheetId="0">'3CM aves'!$S$1:$S$131</definedName>
    <definedName name="DUSTDGDR" localSheetId="3">pairs!$V$2:$V$229</definedName>
    <definedName name="K.TXT" localSheetId="2">'chemistry isotopes'!$AG$2:$AG$137</definedName>
    <definedName name="KDEPI" localSheetId="0">'3CM aves'!$AB$1:$AB$131</definedName>
    <definedName name="KDEPR" localSheetId="3">pairs!$AC$2:$AC$229</definedName>
    <definedName name="KSS" localSheetId="1">underss!$A$39:$A$44</definedName>
    <definedName name="LAMDG_1Y" localSheetId="4">accum!$A$2:$A$17</definedName>
    <definedName name="LIEFMKEE" localSheetId="7">'meighen &amp; melville'!$A$2:$A$12</definedName>
    <definedName name="LOG89771_" localSheetId="6">log!$A$1:$A$19</definedName>
    <definedName name="LOG89772_" localSheetId="6">log!$G$1:$G$14</definedName>
    <definedName name="LOG89773_" localSheetId="6">log!$N$1:$N$14</definedName>
    <definedName name="LOGDG" localSheetId="6">log!$T$1:$T$18</definedName>
    <definedName name="LOGSS1" localSheetId="6">log!$AE$1:$AE$4</definedName>
    <definedName name="MG" localSheetId="2">'chemistry isotopes'!$AN$2:$AN$138</definedName>
    <definedName name="MGDEPI" localSheetId="0">'3CM aves'!$AK$1:$AK$131</definedName>
    <definedName name="MGDEPR" localSheetId="3">pairs!$AJ$2:$AJ$229</definedName>
    <definedName name="MGSS" localSheetId="1">underss!$A$45:$A$50</definedName>
    <definedName name="NA" localSheetId="2">'chemistry isotopes'!$AV$2:$AV$138</definedName>
    <definedName name="NADEPI" localSheetId="0">'3CM aves'!$AT$1:$AT$131</definedName>
    <definedName name="NADEPR" localSheetId="3">pairs!$AQ$2:$AQ$229</definedName>
    <definedName name="NASS" localSheetId="1">underss!$A$52:$A$57</definedName>
    <definedName name="NEGIONDG" localSheetId="2">'chemistry isotopes'!$BY$1:$BY$696</definedName>
    <definedName name="NITRATE" localSheetId="2">'chemistry isotopes'!$BC$2:$BC$138</definedName>
    <definedName name="NITRDEPI" localSheetId="0">'3CM aves'!$BC$1:$BC$132</definedName>
    <definedName name="NITRDEPR" localSheetId="3">pairs!$AX$2:$AX$229</definedName>
    <definedName name="NITRSS" localSheetId="1">underss!$A$58:$A$63</definedName>
    <definedName name="ODDSDRAM" localSheetId="7">'meighen &amp; melville'!$A$14:$A$28</definedName>
    <definedName name="POSIONDG" localSheetId="2">'chemistry isotopes'!$BQ$1:$BQ$668</definedName>
    <definedName name="SULF2.TXT" localSheetId="2">'chemistry isotopes'!$BJ$2:$BJ$137</definedName>
    <definedName name="SULFDEPI" localSheetId="0">'3CM aves'!$BJ$1:$BJ$131</definedName>
    <definedName name="SULFDEPR" localSheetId="3">pairs!$BE$2:$BE$229</definedName>
    <definedName name="SULFSS" localSheetId="1">underss!$A$64:$A$69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9" i="15" l="1"/>
  <c r="A8" i="15"/>
  <c r="A7" i="15"/>
  <c r="A6" i="15"/>
  <c r="BP640" i="11"/>
  <c r="BP639" i="11"/>
  <c r="BP638" i="11"/>
  <c r="BP637" i="11"/>
  <c r="BP636" i="11"/>
  <c r="BP635" i="11"/>
  <c r="BP634" i="11"/>
  <c r="BP633" i="11"/>
  <c r="BP632" i="11"/>
  <c r="BP631" i="11"/>
  <c r="BP630" i="11"/>
  <c r="BP629" i="11"/>
  <c r="BP628" i="11"/>
  <c r="BP627" i="11"/>
  <c r="BP626" i="11"/>
  <c r="BP625" i="11"/>
  <c r="BP624" i="11"/>
  <c r="BP623" i="11"/>
  <c r="BP622" i="11"/>
  <c r="BP621" i="11"/>
  <c r="BP620" i="11"/>
  <c r="BP619" i="11"/>
  <c r="BP618" i="11"/>
  <c r="BP617" i="11"/>
  <c r="BP616" i="11"/>
  <c r="BP615" i="11"/>
  <c r="BP614" i="11"/>
  <c r="BP613" i="11"/>
  <c r="BP612" i="11"/>
  <c r="BP611" i="11"/>
  <c r="BP610" i="11"/>
  <c r="BP609" i="11"/>
  <c r="BP608" i="11"/>
  <c r="BP607" i="11"/>
  <c r="BP606" i="11"/>
  <c r="BP605" i="11"/>
  <c r="BP604" i="11"/>
  <c r="BP603" i="11"/>
  <c r="BP602" i="11"/>
  <c r="BP601" i="11"/>
  <c r="BP600" i="11"/>
  <c r="BP599" i="11"/>
  <c r="BP598" i="11"/>
  <c r="BP597" i="11"/>
  <c r="BP596" i="11"/>
  <c r="BP595" i="11"/>
  <c r="BP594" i="11"/>
  <c r="BP593" i="11"/>
  <c r="BP592" i="11"/>
  <c r="BP591" i="11"/>
  <c r="BP590" i="11"/>
  <c r="BP589" i="11"/>
  <c r="BP588" i="11"/>
  <c r="BP587" i="11"/>
  <c r="BP586" i="11"/>
  <c r="BP585" i="11"/>
  <c r="BP584" i="11"/>
  <c r="BP583" i="11"/>
  <c r="BP582" i="11"/>
  <c r="BP581" i="11"/>
  <c r="BP580" i="11"/>
  <c r="BP579" i="11"/>
  <c r="BP578" i="11"/>
  <c r="BP577" i="11"/>
  <c r="BP576" i="11"/>
  <c r="BP575" i="11"/>
  <c r="BP574" i="11"/>
  <c r="BP573" i="11"/>
  <c r="BP572" i="11"/>
  <c r="BP571" i="11"/>
  <c r="BP570" i="11"/>
  <c r="BP569" i="11"/>
  <c r="BP568" i="11"/>
  <c r="BP567" i="11"/>
  <c r="BP566" i="11"/>
  <c r="BP565" i="11"/>
  <c r="BP564" i="11"/>
  <c r="BP563" i="11"/>
  <c r="BP562" i="11"/>
  <c r="BP561" i="11"/>
  <c r="BP560" i="11"/>
  <c r="BP559" i="11"/>
  <c r="BP558" i="11"/>
  <c r="BP557" i="11"/>
  <c r="BP556" i="11"/>
  <c r="BP555" i="11"/>
  <c r="BP554" i="11"/>
  <c r="BP553" i="11"/>
  <c r="BP552" i="11"/>
  <c r="BP551" i="11"/>
  <c r="BP550" i="11"/>
  <c r="BP549" i="11"/>
  <c r="BP548" i="11"/>
  <c r="BP547" i="11"/>
  <c r="BP546" i="11"/>
  <c r="BP545" i="11"/>
  <c r="BP544" i="11"/>
  <c r="BP543" i="11"/>
  <c r="BP542" i="11"/>
  <c r="BP541" i="11"/>
  <c r="BP540" i="11"/>
  <c r="BP539" i="11"/>
  <c r="BP538" i="11"/>
  <c r="BP537" i="11"/>
  <c r="BP536" i="11"/>
  <c r="BP535" i="11"/>
  <c r="BP534" i="11"/>
  <c r="BP533" i="11"/>
  <c r="BP532" i="11"/>
  <c r="BP531" i="11"/>
  <c r="BP530" i="11"/>
  <c r="BP529" i="11"/>
  <c r="BP528" i="11"/>
  <c r="BP527" i="11"/>
  <c r="BP526" i="11"/>
  <c r="BP525" i="11"/>
  <c r="BP524" i="11"/>
  <c r="BP523" i="11"/>
  <c r="BP522" i="11"/>
  <c r="BP521" i="11"/>
  <c r="BP520" i="11"/>
  <c r="BP519" i="11"/>
  <c r="BP518" i="11"/>
  <c r="BP517" i="11"/>
  <c r="BP516" i="11"/>
  <c r="BP515" i="11"/>
  <c r="BP514" i="11"/>
  <c r="BP513" i="11"/>
  <c r="BP512" i="11"/>
  <c r="BP511" i="11"/>
  <c r="BP510" i="11"/>
  <c r="BP509" i="11"/>
  <c r="BP508" i="11"/>
  <c r="BP507" i="11"/>
  <c r="BP506" i="11"/>
  <c r="BP505" i="11"/>
  <c r="BP504" i="11"/>
  <c r="BP503" i="11"/>
  <c r="BP502" i="11"/>
  <c r="BP501" i="11"/>
  <c r="BP500" i="11"/>
  <c r="BP499" i="11"/>
  <c r="BP498" i="11"/>
  <c r="BP497" i="11"/>
  <c r="BP496" i="11"/>
  <c r="BP495" i="11"/>
  <c r="BP494" i="11"/>
  <c r="BP493" i="11"/>
  <c r="BP492" i="11"/>
  <c r="BP491" i="11"/>
  <c r="BP490" i="11"/>
  <c r="BP489" i="11"/>
  <c r="BP488" i="11"/>
  <c r="BP487" i="11"/>
  <c r="BP486" i="11"/>
  <c r="BP485" i="11"/>
  <c r="BP484" i="11"/>
  <c r="BP483" i="11"/>
  <c r="BP482" i="11"/>
  <c r="BP481" i="11"/>
  <c r="BP480" i="11"/>
  <c r="BP479" i="11"/>
  <c r="BP478" i="11"/>
  <c r="BP477" i="11"/>
  <c r="BP476" i="11"/>
  <c r="BP475" i="11"/>
  <c r="BP474" i="11"/>
  <c r="BP473" i="11"/>
  <c r="BP472" i="11"/>
  <c r="BP471" i="11"/>
  <c r="BP470" i="11"/>
  <c r="BP469" i="11"/>
  <c r="BP468" i="11"/>
  <c r="BP467" i="11"/>
  <c r="BP466" i="11"/>
  <c r="BP465" i="11"/>
  <c r="BP464" i="11"/>
  <c r="BP463" i="11"/>
  <c r="BP462" i="11"/>
  <c r="BP461" i="11"/>
  <c r="BP460" i="11"/>
  <c r="BP459" i="11"/>
  <c r="BP458" i="11"/>
  <c r="BP457" i="11"/>
  <c r="BP456" i="11"/>
  <c r="BP455" i="11"/>
  <c r="BP454" i="11"/>
  <c r="BP453" i="11"/>
  <c r="BP452" i="11"/>
  <c r="BP451" i="11"/>
  <c r="BP450" i="11"/>
  <c r="BP449" i="11"/>
  <c r="BP448" i="11"/>
  <c r="BP447" i="11"/>
  <c r="BP446" i="11"/>
  <c r="BP445" i="11"/>
  <c r="BP444" i="11"/>
  <c r="BP443" i="11"/>
  <c r="BP442" i="11"/>
  <c r="BP441" i="11"/>
  <c r="BP440" i="11"/>
  <c r="BP439" i="11"/>
  <c r="BP438" i="11"/>
  <c r="BP437" i="11"/>
  <c r="BP436" i="11"/>
  <c r="BP435" i="11"/>
  <c r="BP434" i="11"/>
  <c r="BP433" i="11"/>
  <c r="BP432" i="11"/>
  <c r="BP431" i="11"/>
  <c r="BP430" i="11"/>
  <c r="BP429" i="11"/>
  <c r="BP428" i="11"/>
  <c r="BP427" i="11"/>
  <c r="BP426" i="11"/>
  <c r="BP425" i="11"/>
  <c r="BP424" i="11"/>
  <c r="BP423" i="11"/>
  <c r="BP422" i="11"/>
  <c r="BP421" i="11"/>
  <c r="BP420" i="11"/>
  <c r="BP419" i="11"/>
  <c r="BP418" i="11"/>
  <c r="BP417" i="11"/>
  <c r="BP416" i="11"/>
  <c r="BP415" i="11"/>
  <c r="BP414" i="11"/>
  <c r="BP413" i="11"/>
  <c r="BP412" i="11"/>
  <c r="BP411" i="11"/>
  <c r="BP410" i="11"/>
  <c r="BP409" i="11"/>
  <c r="BP408" i="11"/>
  <c r="BP407" i="11"/>
  <c r="BP406" i="11"/>
  <c r="BP405" i="11"/>
  <c r="BP404" i="11"/>
  <c r="BP403" i="11"/>
  <c r="BP402" i="11"/>
  <c r="BP401" i="11"/>
  <c r="BP400" i="11"/>
  <c r="BP399" i="11"/>
  <c r="BP398" i="11"/>
  <c r="BP397" i="11"/>
  <c r="BP396" i="11"/>
  <c r="BP395" i="11"/>
  <c r="BP394" i="11"/>
  <c r="BP393" i="11"/>
  <c r="BP392" i="11"/>
  <c r="BP391" i="11"/>
  <c r="BP390" i="11"/>
  <c r="BP389" i="11"/>
  <c r="BP388" i="11"/>
  <c r="BP387" i="11"/>
  <c r="BP386" i="11"/>
  <c r="BP385" i="11"/>
  <c r="BP384" i="11"/>
  <c r="BP383" i="11"/>
  <c r="BP382" i="11"/>
  <c r="BP381" i="11"/>
  <c r="BP380" i="11"/>
  <c r="BP379" i="11"/>
  <c r="BP378" i="11"/>
  <c r="BP377" i="11"/>
  <c r="BP376" i="11"/>
  <c r="BP375" i="11"/>
  <c r="BP374" i="11"/>
  <c r="BP373" i="11"/>
  <c r="BP372" i="11"/>
  <c r="BP371" i="11"/>
  <c r="BP370" i="11"/>
  <c r="BP369" i="11"/>
  <c r="BP368" i="11"/>
  <c r="BP367" i="11"/>
  <c r="BP366" i="11"/>
  <c r="BP365" i="11"/>
  <c r="BP364" i="11"/>
  <c r="BP363" i="11"/>
  <c r="BP362" i="11"/>
  <c r="BP361" i="11"/>
  <c r="BP360" i="11"/>
  <c r="BP359" i="11"/>
  <c r="BP358" i="11"/>
  <c r="BP357" i="11"/>
  <c r="BP356" i="11"/>
  <c r="BP355" i="11"/>
  <c r="BP354" i="11"/>
  <c r="BP353" i="11"/>
  <c r="BP352" i="11"/>
  <c r="BP351" i="11"/>
  <c r="BP350" i="11"/>
  <c r="BP349" i="11"/>
  <c r="BP348" i="11"/>
  <c r="BP347" i="11"/>
  <c r="BP346" i="11"/>
  <c r="BP345" i="11"/>
  <c r="BP344" i="11"/>
  <c r="BP343" i="11"/>
  <c r="BP342" i="11"/>
  <c r="BP341" i="11"/>
  <c r="BP340" i="11"/>
  <c r="BP339" i="11"/>
  <c r="BP338" i="11"/>
  <c r="BP337" i="11"/>
  <c r="BP336" i="11"/>
  <c r="BP335" i="11"/>
  <c r="BP334" i="11"/>
  <c r="BP333" i="11"/>
  <c r="BP332" i="11"/>
  <c r="BP331" i="11"/>
  <c r="BP330" i="11"/>
  <c r="BP329" i="11"/>
  <c r="BP328" i="11"/>
  <c r="BP327" i="11"/>
  <c r="BP326" i="11"/>
  <c r="BP325" i="11"/>
  <c r="BP324" i="11"/>
  <c r="BP323" i="11"/>
  <c r="BP322" i="11"/>
  <c r="BP321" i="11"/>
  <c r="BP320" i="11"/>
  <c r="BP319" i="11"/>
  <c r="BP318" i="11"/>
  <c r="BP317" i="11"/>
  <c r="BP316" i="11"/>
  <c r="BP315" i="11"/>
  <c r="BP314" i="11"/>
  <c r="BP313" i="11"/>
  <c r="BP312" i="11"/>
  <c r="BP311" i="11"/>
  <c r="BP310" i="11"/>
  <c r="BP309" i="11"/>
  <c r="BP308" i="11"/>
  <c r="BP307" i="11"/>
  <c r="BP306" i="11"/>
  <c r="BP305" i="11"/>
  <c r="BP304" i="11"/>
  <c r="BP303" i="11"/>
  <c r="BP302" i="11"/>
  <c r="BP301" i="11"/>
  <c r="BP300" i="11"/>
  <c r="BP299" i="11"/>
  <c r="BP298" i="11"/>
  <c r="BP297" i="11"/>
  <c r="BP296" i="11"/>
  <c r="BP295" i="11"/>
  <c r="BP294" i="11"/>
  <c r="BP293" i="11"/>
  <c r="BP292" i="11"/>
  <c r="BP291" i="11"/>
  <c r="BP290" i="11"/>
  <c r="BP289" i="11"/>
  <c r="BP288" i="11"/>
  <c r="BP287" i="11"/>
  <c r="BP286" i="11"/>
  <c r="BP285" i="11"/>
  <c r="BP284" i="11"/>
  <c r="BP283" i="11"/>
  <c r="BP282" i="11"/>
  <c r="BP281" i="11"/>
  <c r="BP280" i="11"/>
  <c r="BP279" i="11"/>
  <c r="BP278" i="11"/>
  <c r="BP277" i="11"/>
  <c r="BP276" i="11"/>
  <c r="BP275" i="11"/>
  <c r="BP274" i="11"/>
  <c r="BP273" i="11"/>
  <c r="BP272" i="11"/>
  <c r="BP271" i="11"/>
  <c r="BP270" i="11"/>
  <c r="BP269" i="11"/>
  <c r="BP268" i="11"/>
  <c r="BP267" i="11"/>
  <c r="BP266" i="11"/>
  <c r="BP265" i="11"/>
  <c r="BP264" i="11"/>
  <c r="BP263" i="11"/>
  <c r="BP262" i="11"/>
  <c r="BP261" i="11"/>
  <c r="BP260" i="11"/>
  <c r="BP259" i="11"/>
  <c r="BP258" i="11"/>
  <c r="BP257" i="11"/>
  <c r="BP256" i="11"/>
  <c r="BP255" i="11"/>
  <c r="BP254" i="11"/>
  <c r="BP253" i="11"/>
  <c r="BP252" i="11"/>
  <c r="BP251" i="11"/>
  <c r="BP250" i="11"/>
  <c r="BP249" i="11"/>
  <c r="BP248" i="11"/>
  <c r="BP247" i="11"/>
  <c r="BP246" i="11"/>
  <c r="BP245" i="11"/>
  <c r="BP244" i="11"/>
  <c r="BP243" i="11"/>
  <c r="BP242" i="11"/>
  <c r="BP241" i="11"/>
  <c r="BP240" i="11"/>
  <c r="BP239" i="11"/>
  <c r="BP238" i="11"/>
  <c r="BP237" i="11"/>
  <c r="BP236" i="11"/>
  <c r="BP235" i="11"/>
  <c r="BP234" i="11"/>
  <c r="BP233" i="11"/>
  <c r="BP232" i="11"/>
  <c r="BP231" i="11"/>
  <c r="BP230" i="11"/>
  <c r="BP229" i="11"/>
  <c r="BP228" i="11"/>
  <c r="BP227" i="11"/>
  <c r="BP226" i="11"/>
  <c r="BP225" i="11"/>
  <c r="BP224" i="11"/>
  <c r="BP223" i="11"/>
  <c r="BP222" i="11"/>
  <c r="BP221" i="11"/>
  <c r="BP220" i="11"/>
  <c r="BP219" i="11"/>
  <c r="BP218" i="11"/>
  <c r="BP217" i="11"/>
  <c r="BP216" i="11"/>
  <c r="BP215" i="11"/>
  <c r="BP214" i="11"/>
  <c r="BP213" i="11"/>
  <c r="BP212" i="11"/>
  <c r="BP211" i="11"/>
  <c r="BP210" i="11"/>
  <c r="BP209" i="11"/>
  <c r="BP208" i="11"/>
  <c r="BP207" i="11"/>
  <c r="BP206" i="11"/>
  <c r="BP205" i="11"/>
  <c r="BP204" i="11"/>
  <c r="BP203" i="11"/>
  <c r="BP202" i="11"/>
  <c r="BP201" i="11"/>
  <c r="BP200" i="11"/>
  <c r="BP199" i="11"/>
  <c r="BP198" i="11"/>
  <c r="BP197" i="11"/>
  <c r="BP196" i="11"/>
  <c r="BP195" i="11"/>
  <c r="BP194" i="11"/>
  <c r="BP193" i="11"/>
  <c r="BP192" i="11"/>
  <c r="BP191" i="11"/>
  <c r="BP190" i="11"/>
  <c r="BP189" i="11"/>
  <c r="BP188" i="11"/>
  <c r="BP187" i="11"/>
  <c r="BP186" i="11"/>
  <c r="BP185" i="11"/>
  <c r="BP184" i="11"/>
  <c r="BP183" i="11"/>
  <c r="BP182" i="11"/>
  <c r="BP181" i="11"/>
  <c r="BP180" i="11"/>
  <c r="BP179" i="11"/>
  <c r="BP178" i="11"/>
  <c r="BP177" i="11"/>
  <c r="BP176" i="11"/>
  <c r="BP175" i="11"/>
  <c r="BP174" i="11"/>
  <c r="BP173" i="11"/>
  <c r="BP172" i="11"/>
  <c r="BP171" i="11"/>
  <c r="BP170" i="11"/>
  <c r="BP169" i="11"/>
  <c r="BP168" i="11"/>
  <c r="BP167" i="11"/>
  <c r="BP166" i="11"/>
  <c r="BP165" i="11"/>
  <c r="BP164" i="11"/>
  <c r="BP163" i="11"/>
  <c r="BP162" i="11"/>
  <c r="BP161" i="11"/>
  <c r="BP160" i="11"/>
  <c r="BP159" i="11"/>
  <c r="BP158" i="11"/>
  <c r="BP157" i="11"/>
  <c r="BP156" i="11"/>
  <c r="BP155" i="11"/>
  <c r="BP154" i="11"/>
  <c r="BP153" i="11"/>
  <c r="BP152" i="11"/>
  <c r="BP151" i="11"/>
  <c r="BP150" i="11"/>
  <c r="BP149" i="11"/>
  <c r="BP148" i="11"/>
  <c r="BP147" i="11"/>
  <c r="BP146" i="11"/>
  <c r="BP145" i="11"/>
  <c r="BP144" i="11"/>
  <c r="BP143" i="11"/>
  <c r="BP142" i="11"/>
  <c r="BP141" i="11"/>
  <c r="BP140" i="11"/>
  <c r="BP139" i="11"/>
  <c r="BP138" i="11"/>
  <c r="BP137" i="11"/>
  <c r="BP136" i="11"/>
  <c r="BP135" i="11"/>
  <c r="BP134" i="11"/>
  <c r="BP133" i="11"/>
  <c r="BP132" i="11"/>
  <c r="BP131" i="11"/>
  <c r="BP130" i="11"/>
  <c r="BP129" i="11"/>
  <c r="BP128" i="11"/>
  <c r="BP127" i="11"/>
  <c r="BP126" i="11"/>
  <c r="BP125" i="11"/>
  <c r="BP124" i="11"/>
  <c r="BP123" i="11"/>
  <c r="BP122" i="11"/>
  <c r="BP121" i="11"/>
  <c r="BP120" i="11"/>
  <c r="BP119" i="11"/>
  <c r="BP118" i="11"/>
  <c r="BP117" i="11"/>
  <c r="BP116" i="11"/>
  <c r="BP115" i="11"/>
  <c r="BP114" i="11"/>
  <c r="BP113" i="11"/>
  <c r="BP112" i="11"/>
  <c r="BP111" i="11"/>
  <c r="BP110" i="11"/>
  <c r="BP109" i="11"/>
  <c r="BP108" i="11"/>
  <c r="BP107" i="11"/>
  <c r="BP106" i="11"/>
  <c r="BP105" i="11"/>
  <c r="BP104" i="11"/>
  <c r="BP103" i="11"/>
  <c r="BP102" i="11"/>
  <c r="BP101" i="11"/>
  <c r="BP100" i="11"/>
  <c r="BP99" i="11"/>
  <c r="BP98" i="11"/>
  <c r="BP97" i="11"/>
  <c r="BP96" i="11"/>
  <c r="BP95" i="11"/>
  <c r="BP94" i="11"/>
  <c r="BP93" i="11"/>
  <c r="BP92" i="11"/>
  <c r="BP91" i="11"/>
  <c r="BP90" i="11"/>
  <c r="BP89" i="11"/>
  <c r="BP88" i="11"/>
  <c r="BP87" i="11"/>
  <c r="BP86" i="11"/>
  <c r="BP85" i="11"/>
  <c r="BP84" i="11"/>
  <c r="BP83" i="11"/>
  <c r="BP82" i="11"/>
  <c r="BP81" i="11"/>
  <c r="BP80" i="11"/>
  <c r="BP79" i="11"/>
  <c r="BP78" i="11"/>
  <c r="BP77" i="11"/>
  <c r="BP76" i="11"/>
  <c r="BP75" i="11"/>
  <c r="BP74" i="11"/>
  <c r="BP73" i="11"/>
  <c r="BP72" i="11"/>
  <c r="BP71" i="11"/>
  <c r="BP70" i="11"/>
  <c r="BP69" i="11"/>
  <c r="BP68" i="11"/>
  <c r="BP67" i="11"/>
  <c r="BP66" i="11"/>
  <c r="BP65" i="11"/>
  <c r="BP64" i="11"/>
  <c r="BP63" i="11"/>
  <c r="BP62" i="11"/>
  <c r="BP61" i="11"/>
  <c r="BP60" i="11"/>
  <c r="BP59" i="11"/>
  <c r="BP58" i="11"/>
  <c r="BP57" i="11"/>
  <c r="BP56" i="11"/>
  <c r="BP55" i="11"/>
  <c r="BP54" i="11"/>
  <c r="BP53" i="11"/>
  <c r="BP52" i="11"/>
  <c r="BP51" i="11"/>
  <c r="BP50" i="11"/>
  <c r="BP49" i="11"/>
  <c r="BP48" i="11"/>
  <c r="BP47" i="11"/>
  <c r="BP46" i="11"/>
  <c r="BP45" i="11"/>
  <c r="BP44" i="11"/>
  <c r="BP43" i="11"/>
  <c r="BP42" i="11"/>
  <c r="BP41" i="11"/>
  <c r="BP40" i="11"/>
  <c r="BP39" i="11"/>
  <c r="BP38" i="11"/>
  <c r="BP37" i="11"/>
  <c r="BP36" i="11"/>
  <c r="BP35" i="11"/>
  <c r="BP34" i="11"/>
  <c r="BP33" i="11"/>
  <c r="BP32" i="11"/>
  <c r="BP31" i="11"/>
  <c r="BP30" i="11"/>
  <c r="BP29" i="11"/>
  <c r="BP28" i="11"/>
  <c r="BP27" i="11"/>
  <c r="BP26" i="11"/>
  <c r="BP25" i="11"/>
  <c r="BP24" i="11"/>
  <c r="BP23" i="11"/>
  <c r="BP22" i="11"/>
  <c r="BP21" i="11"/>
  <c r="BP20" i="11"/>
  <c r="BP19" i="11"/>
  <c r="BP18" i="11"/>
  <c r="BP17" i="11"/>
  <c r="BP16" i="11"/>
  <c r="BP15" i="11"/>
  <c r="BP14" i="11"/>
  <c r="BP13" i="11"/>
  <c r="BP12" i="11"/>
  <c r="BP11" i="11"/>
  <c r="BP10" i="11"/>
  <c r="BP9" i="11"/>
  <c r="BP8" i="11"/>
  <c r="BP7" i="11"/>
  <c r="BP6" i="11"/>
  <c r="BP5" i="11"/>
  <c r="BP4" i="11"/>
  <c r="BI640" i="11"/>
  <c r="BI639" i="11"/>
  <c r="BI638" i="11"/>
  <c r="BI637" i="11"/>
  <c r="BI636" i="11"/>
  <c r="BI635" i="11"/>
  <c r="BI634" i="11"/>
  <c r="BI633" i="11"/>
  <c r="BI632" i="11"/>
  <c r="BI631" i="11"/>
  <c r="BI630" i="11"/>
  <c r="BI629" i="11"/>
  <c r="BI628" i="11"/>
  <c r="BI627" i="11"/>
  <c r="BI626" i="11"/>
  <c r="BI625" i="11"/>
  <c r="BI624" i="11"/>
  <c r="BI623" i="11"/>
  <c r="BI622" i="11"/>
  <c r="BI621" i="11"/>
  <c r="BI620" i="11"/>
  <c r="BI619" i="11"/>
  <c r="BI618" i="11"/>
  <c r="BI617" i="11"/>
  <c r="BI616" i="11"/>
  <c r="BI615" i="11"/>
  <c r="BI614" i="11"/>
  <c r="BI613" i="11"/>
  <c r="BI612" i="11"/>
  <c r="BI611" i="11"/>
  <c r="BI610" i="11"/>
  <c r="BI609" i="11"/>
  <c r="BI608" i="11"/>
  <c r="BI607" i="11"/>
  <c r="BI606" i="11"/>
  <c r="BI605" i="11"/>
  <c r="BI604" i="11"/>
  <c r="BI603" i="11"/>
  <c r="BI602" i="11"/>
  <c r="BI601" i="11"/>
  <c r="BI600" i="11"/>
  <c r="BI599" i="11"/>
  <c r="BI598" i="11"/>
  <c r="BI597" i="11"/>
  <c r="BI596" i="11"/>
  <c r="BI595" i="11"/>
  <c r="BI594" i="11"/>
  <c r="BI593" i="11"/>
  <c r="BI592" i="11"/>
  <c r="BI591" i="11"/>
  <c r="BI590" i="11"/>
  <c r="BI589" i="11"/>
  <c r="BI588" i="11"/>
  <c r="BI587" i="11"/>
  <c r="BI586" i="11"/>
  <c r="BI585" i="11"/>
  <c r="BI584" i="11"/>
  <c r="BI583" i="11"/>
  <c r="BI582" i="11"/>
  <c r="BI581" i="11"/>
  <c r="BI580" i="11"/>
  <c r="BI579" i="11"/>
  <c r="BI578" i="11"/>
  <c r="BI577" i="11"/>
  <c r="BI576" i="11"/>
  <c r="BI575" i="11"/>
  <c r="BI574" i="11"/>
  <c r="BI573" i="11"/>
  <c r="BI572" i="11"/>
  <c r="BI571" i="11"/>
  <c r="BI570" i="11"/>
  <c r="BI569" i="11"/>
  <c r="BI568" i="11"/>
  <c r="BI567" i="11"/>
  <c r="BI566" i="11"/>
  <c r="BI565" i="11"/>
  <c r="BI564" i="11"/>
  <c r="BI563" i="11"/>
  <c r="BI562" i="11"/>
  <c r="BI561" i="11"/>
  <c r="BI560" i="11"/>
  <c r="BI559" i="11"/>
  <c r="BI558" i="11"/>
  <c r="BI557" i="11"/>
  <c r="BI556" i="11"/>
  <c r="BI555" i="11"/>
  <c r="BI554" i="11"/>
  <c r="BI553" i="11"/>
  <c r="BI552" i="11"/>
  <c r="BI551" i="11"/>
  <c r="BI550" i="11"/>
  <c r="BI549" i="11"/>
  <c r="BI548" i="11"/>
  <c r="BI547" i="11"/>
  <c r="BI546" i="11"/>
  <c r="BI545" i="11"/>
  <c r="BI544" i="11"/>
  <c r="BI543" i="11"/>
  <c r="BI542" i="11"/>
  <c r="BI541" i="11"/>
  <c r="BI540" i="11"/>
  <c r="BI539" i="11"/>
  <c r="BI538" i="11"/>
  <c r="BI537" i="11"/>
  <c r="BI536" i="11"/>
  <c r="BI535" i="11"/>
  <c r="BI534" i="11"/>
  <c r="BI533" i="11"/>
  <c r="BI532" i="11"/>
  <c r="BI531" i="11"/>
  <c r="BI530" i="11"/>
  <c r="BI529" i="11"/>
  <c r="BI528" i="11"/>
  <c r="BI527" i="11"/>
  <c r="BI526" i="11"/>
  <c r="BI525" i="11"/>
  <c r="BI524" i="11"/>
  <c r="BI523" i="11"/>
  <c r="BI522" i="11"/>
  <c r="BI521" i="11"/>
  <c r="BI520" i="11"/>
  <c r="BI519" i="11"/>
  <c r="BI518" i="11"/>
  <c r="BI517" i="11"/>
  <c r="BI516" i="11"/>
  <c r="BI515" i="11"/>
  <c r="BI514" i="11"/>
  <c r="BI513" i="11"/>
  <c r="BI512" i="11"/>
  <c r="BI511" i="11"/>
  <c r="BI510" i="11"/>
  <c r="BI509" i="11"/>
  <c r="BI508" i="11"/>
  <c r="BI507" i="11"/>
  <c r="BI506" i="11"/>
  <c r="BI505" i="11"/>
  <c r="BI504" i="11"/>
  <c r="BI503" i="11"/>
  <c r="BI502" i="11"/>
  <c r="BI501" i="11"/>
  <c r="BI500" i="11"/>
  <c r="BI499" i="11"/>
  <c r="BI498" i="11"/>
  <c r="BI497" i="11"/>
  <c r="BI496" i="11"/>
  <c r="BI495" i="11"/>
  <c r="BI494" i="11"/>
  <c r="BI493" i="11"/>
  <c r="BI492" i="11"/>
  <c r="BI491" i="11"/>
  <c r="BI490" i="11"/>
  <c r="BI489" i="11"/>
  <c r="BI488" i="11"/>
  <c r="BI487" i="11"/>
  <c r="BI486" i="11"/>
  <c r="BI485" i="11"/>
  <c r="BI484" i="11"/>
  <c r="BI483" i="11"/>
  <c r="BI482" i="11"/>
  <c r="BI481" i="11"/>
  <c r="BI480" i="11"/>
  <c r="BI479" i="11"/>
  <c r="BI478" i="11"/>
  <c r="BI477" i="11"/>
  <c r="BI476" i="11"/>
  <c r="BI475" i="11"/>
  <c r="BI474" i="11"/>
  <c r="BI473" i="11"/>
  <c r="BI472" i="11"/>
  <c r="BI471" i="11"/>
  <c r="BI470" i="11"/>
  <c r="BI469" i="11"/>
  <c r="BI468" i="11"/>
  <c r="BI467" i="11"/>
  <c r="BI466" i="11"/>
  <c r="BI465" i="11"/>
  <c r="BI464" i="11"/>
  <c r="BI463" i="11"/>
  <c r="BI462" i="11"/>
  <c r="BI461" i="11"/>
  <c r="BI460" i="11"/>
  <c r="BI459" i="11"/>
  <c r="BI458" i="11"/>
  <c r="BI457" i="11"/>
  <c r="BI456" i="11"/>
  <c r="BI455" i="11"/>
  <c r="BI454" i="11"/>
  <c r="BI453" i="11"/>
  <c r="BI452" i="11"/>
  <c r="BI451" i="11"/>
  <c r="BI450" i="11"/>
  <c r="BI449" i="11"/>
  <c r="BI448" i="11"/>
  <c r="BI447" i="11"/>
  <c r="BI446" i="11"/>
  <c r="BI445" i="11"/>
  <c r="BI444" i="11"/>
  <c r="BI443" i="11"/>
  <c r="BI442" i="11"/>
  <c r="BI441" i="11"/>
  <c r="BI440" i="11"/>
  <c r="BI439" i="11"/>
  <c r="BI438" i="11"/>
  <c r="BI437" i="11"/>
  <c r="BI436" i="11"/>
  <c r="BI435" i="11"/>
  <c r="BI434" i="11"/>
  <c r="BI433" i="11"/>
  <c r="BI432" i="11"/>
  <c r="BI431" i="11"/>
  <c r="BI430" i="11"/>
  <c r="BI429" i="11"/>
  <c r="BI428" i="11"/>
  <c r="BI427" i="11"/>
  <c r="BI426" i="11"/>
  <c r="BI425" i="11"/>
  <c r="BI424" i="11"/>
  <c r="BI423" i="11"/>
  <c r="BI422" i="11"/>
  <c r="BI421" i="11"/>
  <c r="BI420" i="11"/>
  <c r="BI419" i="11"/>
  <c r="BI418" i="11"/>
  <c r="BI417" i="11"/>
  <c r="BI416" i="11"/>
  <c r="BI415" i="11"/>
  <c r="BI414" i="11"/>
  <c r="BI413" i="11"/>
  <c r="BI412" i="11"/>
  <c r="BI411" i="11"/>
  <c r="BI410" i="11"/>
  <c r="BI409" i="11"/>
  <c r="BI408" i="11"/>
  <c r="BI407" i="11"/>
  <c r="BI406" i="11"/>
  <c r="BI405" i="11"/>
  <c r="BI404" i="11"/>
  <c r="BI403" i="11"/>
  <c r="BI402" i="11"/>
  <c r="BI401" i="11"/>
  <c r="BI400" i="11"/>
  <c r="BI399" i="11"/>
  <c r="BI398" i="11"/>
  <c r="BI397" i="11"/>
  <c r="BI396" i="11"/>
  <c r="BI395" i="11"/>
  <c r="BI394" i="11"/>
  <c r="BI393" i="11"/>
  <c r="BI392" i="11"/>
  <c r="BI391" i="11"/>
  <c r="BI390" i="11"/>
  <c r="BI389" i="11"/>
  <c r="BI388" i="11"/>
  <c r="BI387" i="11"/>
  <c r="BI386" i="11"/>
  <c r="BI385" i="11"/>
  <c r="BI384" i="11"/>
  <c r="BI383" i="11"/>
  <c r="BI382" i="11"/>
  <c r="BI381" i="11"/>
  <c r="BI380" i="11"/>
  <c r="BI379" i="11"/>
  <c r="BI378" i="11"/>
  <c r="BI377" i="11"/>
  <c r="BI376" i="11"/>
  <c r="BI375" i="11"/>
  <c r="BI374" i="11"/>
  <c r="BI373" i="11"/>
  <c r="BI372" i="11"/>
  <c r="BI371" i="11"/>
  <c r="BI370" i="11"/>
  <c r="BI369" i="11"/>
  <c r="BI368" i="11"/>
  <c r="BI367" i="11"/>
  <c r="BI366" i="11"/>
  <c r="BI365" i="11"/>
  <c r="BI364" i="11"/>
  <c r="BI363" i="11"/>
  <c r="BI362" i="11"/>
  <c r="BI361" i="11"/>
  <c r="BI360" i="11"/>
  <c r="BI359" i="11"/>
  <c r="BI358" i="11"/>
  <c r="BI357" i="11"/>
  <c r="BI356" i="11"/>
  <c r="BI355" i="11"/>
  <c r="BI354" i="11"/>
  <c r="BI353" i="11"/>
  <c r="BI352" i="11"/>
  <c r="BI351" i="11"/>
  <c r="BI350" i="11"/>
  <c r="BI349" i="11"/>
  <c r="BI348" i="11"/>
  <c r="BI347" i="11"/>
  <c r="BI346" i="11"/>
  <c r="BI345" i="11"/>
  <c r="BI344" i="11"/>
  <c r="BI343" i="11"/>
  <c r="BI342" i="11"/>
  <c r="BI341" i="11"/>
  <c r="BI340" i="11"/>
  <c r="BI339" i="11"/>
  <c r="BI338" i="11"/>
  <c r="BI337" i="11"/>
  <c r="BI336" i="11"/>
  <c r="BI335" i="11"/>
  <c r="BI334" i="11"/>
  <c r="BI333" i="11"/>
  <c r="BI332" i="11"/>
  <c r="BI331" i="11"/>
  <c r="BI330" i="11"/>
  <c r="BI329" i="11"/>
  <c r="BI328" i="11"/>
  <c r="BI327" i="11"/>
  <c r="BI326" i="11"/>
  <c r="BI325" i="11"/>
  <c r="BI324" i="11"/>
  <c r="BI323" i="11"/>
  <c r="BI322" i="11"/>
  <c r="BI321" i="11"/>
  <c r="BI320" i="11"/>
  <c r="BI319" i="11"/>
  <c r="BI318" i="11"/>
  <c r="BI317" i="11"/>
  <c r="BI316" i="11"/>
  <c r="BI315" i="11"/>
  <c r="BI314" i="11"/>
  <c r="BI313" i="11"/>
  <c r="BI312" i="11"/>
  <c r="BI311" i="11"/>
  <c r="BI310" i="11"/>
  <c r="BI309" i="11"/>
  <c r="BI308" i="11"/>
  <c r="BI307" i="11"/>
  <c r="BI306" i="11"/>
  <c r="BI305" i="11"/>
  <c r="BI304" i="11"/>
  <c r="BI303" i="11"/>
  <c r="BI302" i="11"/>
  <c r="BI301" i="11"/>
  <c r="BI300" i="11"/>
  <c r="BI299" i="11"/>
  <c r="BI298" i="11"/>
  <c r="BI297" i="11"/>
  <c r="BI296" i="11"/>
  <c r="BI295" i="11"/>
  <c r="BI294" i="11"/>
  <c r="BI293" i="11"/>
  <c r="BI292" i="11"/>
  <c r="BI291" i="11"/>
  <c r="BI290" i="11"/>
  <c r="BI289" i="11"/>
  <c r="BI288" i="11"/>
  <c r="BI287" i="11"/>
  <c r="BI286" i="11"/>
  <c r="BI285" i="11"/>
  <c r="BI284" i="11"/>
  <c r="BI283" i="11"/>
  <c r="BI282" i="11"/>
  <c r="BI281" i="11"/>
  <c r="BI280" i="11"/>
  <c r="BI279" i="11"/>
  <c r="BI278" i="11"/>
  <c r="BI277" i="11"/>
  <c r="BI276" i="11"/>
  <c r="BI275" i="11"/>
  <c r="BI274" i="11"/>
  <c r="BI273" i="11"/>
  <c r="BI272" i="11"/>
  <c r="BI271" i="11"/>
  <c r="BI270" i="11"/>
  <c r="BI269" i="11"/>
  <c r="BI268" i="11"/>
  <c r="BI267" i="11"/>
  <c r="BI266" i="11"/>
  <c r="BI265" i="11"/>
  <c r="BI264" i="11"/>
  <c r="BI263" i="11"/>
  <c r="BI262" i="11"/>
  <c r="BI261" i="11"/>
  <c r="BI260" i="11"/>
  <c r="BI259" i="11"/>
  <c r="BI258" i="11"/>
  <c r="BI257" i="11"/>
  <c r="BI256" i="11"/>
  <c r="BI255" i="11"/>
  <c r="BI254" i="11"/>
  <c r="BI253" i="11"/>
  <c r="BI252" i="11"/>
  <c r="BI251" i="11"/>
  <c r="BI250" i="11"/>
  <c r="BI249" i="11"/>
  <c r="BI248" i="11"/>
  <c r="BI247" i="11"/>
  <c r="BI246" i="11"/>
  <c r="BI245" i="11"/>
  <c r="BI244" i="11"/>
  <c r="BI243" i="11"/>
  <c r="BI242" i="11"/>
  <c r="BI241" i="11"/>
  <c r="BI240" i="11"/>
  <c r="BI239" i="11"/>
  <c r="BI238" i="11"/>
  <c r="BI237" i="11"/>
  <c r="BI236" i="11"/>
  <c r="BI235" i="11"/>
  <c r="BI234" i="11"/>
  <c r="BI233" i="11"/>
  <c r="BI232" i="11"/>
  <c r="BI231" i="11"/>
  <c r="BI230" i="11"/>
  <c r="BI229" i="11"/>
  <c r="BI228" i="11"/>
  <c r="BI227" i="11"/>
  <c r="BI226" i="11"/>
  <c r="BI225" i="11"/>
  <c r="BI224" i="11"/>
  <c r="BI223" i="11"/>
  <c r="BI222" i="11"/>
  <c r="BI221" i="11"/>
  <c r="BI220" i="11"/>
  <c r="BI219" i="11"/>
  <c r="BI218" i="11"/>
  <c r="BI217" i="11"/>
  <c r="BI216" i="11"/>
  <c r="BI215" i="11"/>
  <c r="BI214" i="11"/>
  <c r="BI213" i="11"/>
  <c r="BI212" i="11"/>
  <c r="BI211" i="11"/>
  <c r="BI210" i="11"/>
  <c r="BI209" i="11"/>
  <c r="BI208" i="11"/>
  <c r="BI207" i="11"/>
  <c r="BI206" i="11"/>
  <c r="BI205" i="11"/>
  <c r="BI204" i="11"/>
  <c r="BI203" i="11"/>
  <c r="BI202" i="11"/>
  <c r="BI201" i="11"/>
  <c r="BI200" i="11"/>
  <c r="BI199" i="11"/>
  <c r="BI198" i="11"/>
  <c r="BI197" i="11"/>
  <c r="BI196" i="11"/>
  <c r="BI195" i="11"/>
  <c r="BI194" i="11"/>
  <c r="BI193" i="11"/>
  <c r="BI192" i="11"/>
  <c r="BI191" i="11"/>
  <c r="BI190" i="11"/>
  <c r="BI189" i="11"/>
  <c r="BI188" i="11"/>
  <c r="BI187" i="11"/>
  <c r="BI186" i="11"/>
  <c r="BI185" i="11"/>
  <c r="BI184" i="11"/>
  <c r="BI183" i="11"/>
  <c r="BI182" i="11"/>
  <c r="BI181" i="11"/>
  <c r="BI180" i="11"/>
  <c r="BI179" i="11"/>
  <c r="BI178" i="11"/>
  <c r="BI177" i="11"/>
  <c r="BI176" i="11"/>
  <c r="BI175" i="11"/>
  <c r="BI174" i="11"/>
  <c r="BI173" i="11"/>
  <c r="BI172" i="11"/>
  <c r="BI171" i="11"/>
  <c r="BI170" i="11"/>
  <c r="BI169" i="11"/>
  <c r="BI168" i="11"/>
  <c r="BI167" i="11"/>
  <c r="BI166" i="11"/>
  <c r="BI165" i="11"/>
  <c r="BI164" i="11"/>
  <c r="BI163" i="11"/>
  <c r="BI162" i="11"/>
  <c r="BI161" i="11"/>
  <c r="BI160" i="11"/>
  <c r="BI159" i="11"/>
  <c r="BI158" i="11"/>
  <c r="BI157" i="11"/>
  <c r="BI156" i="11"/>
  <c r="BI155" i="11"/>
  <c r="BI154" i="11"/>
  <c r="BI153" i="11"/>
  <c r="BI152" i="11"/>
  <c r="BI151" i="11"/>
  <c r="BI150" i="11"/>
  <c r="BI149" i="11"/>
  <c r="BI148" i="11"/>
  <c r="BI147" i="11"/>
  <c r="BI146" i="11"/>
  <c r="BI145" i="11"/>
  <c r="BI144" i="11"/>
  <c r="BI143" i="11"/>
  <c r="BI142" i="11"/>
  <c r="BI141" i="11"/>
  <c r="BI140" i="11"/>
  <c r="BI139" i="11"/>
  <c r="BI138" i="11"/>
  <c r="BI137" i="11"/>
  <c r="BI136" i="11"/>
  <c r="BI135" i="11"/>
  <c r="BI134" i="11"/>
  <c r="BI133" i="11"/>
  <c r="BI132" i="11"/>
  <c r="BI131" i="11"/>
  <c r="BI130" i="11"/>
  <c r="BI129" i="11"/>
  <c r="BI128" i="11"/>
  <c r="BI127" i="11"/>
  <c r="BI126" i="11"/>
  <c r="BI125" i="11"/>
  <c r="BI124" i="11"/>
  <c r="BI123" i="11"/>
  <c r="BI122" i="11"/>
  <c r="BI121" i="11"/>
  <c r="BI120" i="11"/>
  <c r="BI119" i="11"/>
  <c r="BI118" i="11"/>
  <c r="BI117" i="11"/>
  <c r="BI116" i="11"/>
  <c r="BI115" i="11"/>
  <c r="BI114" i="11"/>
  <c r="BI113" i="11"/>
  <c r="BI112" i="11"/>
  <c r="BI111" i="11"/>
  <c r="BI110" i="11"/>
  <c r="BI109" i="11"/>
  <c r="BI108" i="11"/>
  <c r="BI107" i="11"/>
  <c r="BI106" i="11"/>
  <c r="BI105" i="11"/>
  <c r="BI104" i="11"/>
  <c r="BI103" i="11"/>
  <c r="BI102" i="11"/>
  <c r="BI101" i="11"/>
  <c r="BI100" i="11"/>
  <c r="BI99" i="11"/>
  <c r="BI98" i="11"/>
  <c r="BI97" i="11"/>
  <c r="BI96" i="11"/>
  <c r="BI95" i="11"/>
  <c r="BI94" i="11"/>
  <c r="BI93" i="11"/>
  <c r="BI92" i="11"/>
  <c r="BI91" i="11"/>
  <c r="BI90" i="11"/>
  <c r="BI89" i="11"/>
  <c r="BI88" i="11"/>
  <c r="BI87" i="11"/>
  <c r="BI86" i="11"/>
  <c r="BI85" i="11"/>
  <c r="BI84" i="11"/>
  <c r="BI83" i="11"/>
  <c r="BI82" i="11"/>
  <c r="BI81" i="11"/>
  <c r="BI80" i="11"/>
  <c r="BI79" i="11"/>
  <c r="BI78" i="11"/>
  <c r="BI77" i="11"/>
  <c r="BI76" i="11"/>
  <c r="BI75" i="11"/>
  <c r="BI74" i="11"/>
  <c r="BI73" i="11"/>
  <c r="BI72" i="11"/>
  <c r="BI71" i="11"/>
  <c r="BI70" i="11"/>
  <c r="BI69" i="11"/>
  <c r="BI68" i="11"/>
  <c r="BI67" i="11"/>
  <c r="BI66" i="11"/>
  <c r="BI65" i="11"/>
  <c r="BI64" i="11"/>
  <c r="BI63" i="11"/>
  <c r="BI62" i="11"/>
  <c r="BI61" i="11"/>
  <c r="BI60" i="11"/>
  <c r="BI59" i="11"/>
  <c r="BI58" i="11"/>
  <c r="BI57" i="11"/>
  <c r="BI56" i="11"/>
  <c r="BI55" i="11"/>
  <c r="BI54" i="11"/>
  <c r="BI53" i="11"/>
  <c r="BI52" i="11"/>
  <c r="BI51" i="11"/>
  <c r="BI50" i="11"/>
  <c r="BI49" i="11"/>
  <c r="BI48" i="11"/>
  <c r="BI47" i="11"/>
  <c r="BI46" i="11"/>
  <c r="BI45" i="11"/>
  <c r="BI44" i="11"/>
  <c r="BI43" i="11"/>
  <c r="BI42" i="11"/>
  <c r="BI41" i="11"/>
  <c r="BI40" i="11"/>
  <c r="BI39" i="11"/>
  <c r="BI38" i="11"/>
  <c r="BI37" i="11"/>
  <c r="BI36" i="11"/>
  <c r="BI35" i="11"/>
  <c r="BI34" i="11"/>
  <c r="BI33" i="11"/>
  <c r="BI32" i="11"/>
  <c r="BI31" i="11"/>
  <c r="BI30" i="11"/>
  <c r="BI29" i="11"/>
  <c r="BI28" i="11"/>
  <c r="BI27" i="11"/>
  <c r="BI26" i="11"/>
  <c r="BI25" i="11"/>
  <c r="BI24" i="11"/>
  <c r="BI23" i="11"/>
  <c r="BI22" i="11"/>
  <c r="BI21" i="11"/>
  <c r="BI20" i="11"/>
  <c r="BI19" i="11"/>
  <c r="BI18" i="11"/>
  <c r="BI17" i="11"/>
  <c r="BI16" i="11"/>
  <c r="BI15" i="11"/>
  <c r="BI14" i="11"/>
  <c r="BI13" i="11"/>
  <c r="BI12" i="11"/>
  <c r="BI11" i="11"/>
  <c r="BI10" i="11"/>
  <c r="BI9" i="11"/>
  <c r="BI8" i="11"/>
  <c r="BI7" i="11"/>
  <c r="BI6" i="11"/>
  <c r="BI5" i="11"/>
  <c r="BI4" i="11"/>
  <c r="AZ640" i="11"/>
  <c r="AZ639" i="11"/>
  <c r="AZ638" i="11"/>
  <c r="AZ637" i="11"/>
  <c r="AZ636" i="11"/>
  <c r="AZ635" i="11"/>
  <c r="AZ634" i="11"/>
  <c r="AZ633" i="11"/>
  <c r="AZ632" i="11"/>
  <c r="AZ631" i="11"/>
  <c r="AZ630" i="11"/>
  <c r="AZ629" i="11"/>
  <c r="AZ628" i="11"/>
  <c r="AZ627" i="11"/>
  <c r="AZ626" i="11"/>
  <c r="AZ625" i="11"/>
  <c r="AZ624" i="11"/>
  <c r="AZ623" i="11"/>
  <c r="AZ622" i="11"/>
  <c r="AZ621" i="11"/>
  <c r="AZ620" i="11"/>
  <c r="AZ619" i="11"/>
  <c r="AZ618" i="11"/>
  <c r="AZ617" i="11"/>
  <c r="AZ616" i="11"/>
  <c r="AZ615" i="11"/>
  <c r="AZ614" i="11"/>
  <c r="AZ613" i="11"/>
  <c r="AZ612" i="11"/>
  <c r="AZ611" i="11"/>
  <c r="AZ610" i="11"/>
  <c r="AZ609" i="11"/>
  <c r="AZ608" i="11"/>
  <c r="AZ607" i="11"/>
  <c r="AZ606" i="11"/>
  <c r="AZ605" i="11"/>
  <c r="AZ604" i="11"/>
  <c r="AZ603" i="11"/>
  <c r="AZ602" i="11"/>
  <c r="AZ601" i="11"/>
  <c r="AZ600" i="11"/>
  <c r="AZ599" i="11"/>
  <c r="AZ598" i="11"/>
  <c r="AZ597" i="11"/>
  <c r="AZ596" i="11"/>
  <c r="AZ595" i="11"/>
  <c r="AZ594" i="11"/>
  <c r="AZ593" i="11"/>
  <c r="AZ592" i="11"/>
  <c r="AZ591" i="11"/>
  <c r="AZ590" i="11"/>
  <c r="AZ589" i="11"/>
  <c r="AZ588" i="11"/>
  <c r="AZ587" i="11"/>
  <c r="AZ586" i="11"/>
  <c r="AZ585" i="11"/>
  <c r="AZ584" i="11"/>
  <c r="AZ583" i="11"/>
  <c r="AZ582" i="11"/>
  <c r="AZ581" i="11"/>
  <c r="AZ580" i="11"/>
  <c r="AZ579" i="11"/>
  <c r="AZ578" i="11"/>
  <c r="AZ577" i="11"/>
  <c r="AZ576" i="11"/>
  <c r="AZ575" i="11"/>
  <c r="AZ574" i="11"/>
  <c r="AZ573" i="11"/>
  <c r="AZ572" i="11"/>
  <c r="AZ571" i="11"/>
  <c r="AZ570" i="11"/>
  <c r="AZ569" i="11"/>
  <c r="AZ568" i="11"/>
  <c r="AZ567" i="11"/>
  <c r="AZ566" i="11"/>
  <c r="AZ565" i="11"/>
  <c r="AZ564" i="11"/>
  <c r="AZ563" i="11"/>
  <c r="AZ562" i="11"/>
  <c r="AZ561" i="11"/>
  <c r="AZ560" i="11"/>
  <c r="AZ559" i="11"/>
  <c r="AZ558" i="11"/>
  <c r="AZ557" i="11"/>
  <c r="AZ556" i="11"/>
  <c r="AZ555" i="11"/>
  <c r="AZ554" i="11"/>
  <c r="AZ553" i="11"/>
  <c r="AZ552" i="11"/>
  <c r="AZ551" i="11"/>
  <c r="AZ550" i="11"/>
  <c r="AZ549" i="11"/>
  <c r="AZ548" i="11"/>
  <c r="AZ547" i="11"/>
  <c r="AZ546" i="11"/>
  <c r="AZ545" i="11"/>
  <c r="AZ544" i="11"/>
  <c r="AZ543" i="11"/>
  <c r="AZ542" i="11"/>
  <c r="AZ541" i="11"/>
  <c r="AZ540" i="11"/>
  <c r="AZ539" i="11"/>
  <c r="AZ538" i="11"/>
  <c r="AZ537" i="11"/>
  <c r="AZ536" i="11"/>
  <c r="AZ535" i="11"/>
  <c r="AZ534" i="11"/>
  <c r="AZ533" i="11"/>
  <c r="AZ532" i="11"/>
  <c r="AZ531" i="11"/>
  <c r="AZ530" i="11"/>
  <c r="AZ529" i="11"/>
  <c r="AZ528" i="11"/>
  <c r="AZ527" i="11"/>
  <c r="AZ526" i="11"/>
  <c r="AZ525" i="11"/>
  <c r="AZ524" i="11"/>
  <c r="AZ523" i="11"/>
  <c r="AZ522" i="11"/>
  <c r="AZ521" i="11"/>
  <c r="AZ520" i="11"/>
  <c r="AZ519" i="11"/>
  <c r="AZ518" i="11"/>
  <c r="AZ517" i="11"/>
  <c r="AZ516" i="11"/>
  <c r="AZ515" i="11"/>
  <c r="AZ514" i="11"/>
  <c r="AZ513" i="11"/>
  <c r="AZ512" i="11"/>
  <c r="AZ511" i="11"/>
  <c r="AZ510" i="11"/>
  <c r="AZ509" i="11"/>
  <c r="AZ508" i="11"/>
  <c r="AZ507" i="11"/>
  <c r="AZ506" i="11"/>
  <c r="AZ505" i="11"/>
  <c r="AZ504" i="11"/>
  <c r="AZ503" i="11"/>
  <c r="AZ502" i="11"/>
  <c r="AZ501" i="11"/>
  <c r="AZ500" i="11"/>
  <c r="AZ499" i="11"/>
  <c r="AZ498" i="11"/>
  <c r="AZ497" i="11"/>
  <c r="AZ496" i="11"/>
  <c r="AZ495" i="11"/>
  <c r="AZ494" i="11"/>
  <c r="AZ493" i="11"/>
  <c r="AZ492" i="11"/>
  <c r="AZ491" i="11"/>
  <c r="AZ490" i="11"/>
  <c r="AZ489" i="11"/>
  <c r="AZ488" i="11"/>
  <c r="AZ487" i="11"/>
  <c r="AZ486" i="11"/>
  <c r="AZ485" i="11"/>
  <c r="AZ484" i="11"/>
  <c r="AZ483" i="11"/>
  <c r="AZ482" i="11"/>
  <c r="AZ481" i="11"/>
  <c r="AZ480" i="11"/>
  <c r="AZ479" i="11"/>
  <c r="AZ478" i="11"/>
  <c r="AZ477" i="11"/>
  <c r="AZ476" i="11"/>
  <c r="AZ475" i="11"/>
  <c r="AZ474" i="11"/>
  <c r="AZ473" i="11"/>
  <c r="AZ472" i="11"/>
  <c r="AZ471" i="11"/>
  <c r="AZ470" i="11"/>
  <c r="AZ469" i="11"/>
  <c r="AZ468" i="11"/>
  <c r="AZ467" i="11"/>
  <c r="AZ466" i="11"/>
  <c r="AZ465" i="11"/>
  <c r="AZ464" i="11"/>
  <c r="AZ463" i="11"/>
  <c r="AZ462" i="11"/>
  <c r="AZ461" i="11"/>
  <c r="AZ460" i="11"/>
  <c r="AZ459" i="11"/>
  <c r="AZ458" i="11"/>
  <c r="AZ457" i="11"/>
  <c r="AZ456" i="11"/>
  <c r="AZ455" i="11"/>
  <c r="AZ454" i="11"/>
  <c r="AZ453" i="11"/>
  <c r="AZ452" i="11"/>
  <c r="AZ451" i="11"/>
  <c r="AZ450" i="11"/>
  <c r="AZ449" i="11"/>
  <c r="AZ448" i="11"/>
  <c r="AZ447" i="11"/>
  <c r="AZ446" i="11"/>
  <c r="AZ445" i="11"/>
  <c r="AZ444" i="11"/>
  <c r="AZ443" i="11"/>
  <c r="AZ442" i="11"/>
  <c r="AZ441" i="11"/>
  <c r="AZ440" i="11"/>
  <c r="AZ439" i="11"/>
  <c r="AZ438" i="11"/>
  <c r="AZ437" i="11"/>
  <c r="AZ436" i="11"/>
  <c r="AZ435" i="11"/>
  <c r="AZ434" i="11"/>
  <c r="AZ433" i="11"/>
  <c r="AZ432" i="11"/>
  <c r="AZ431" i="11"/>
  <c r="AZ430" i="11"/>
  <c r="AZ429" i="11"/>
  <c r="AZ428" i="11"/>
  <c r="AZ427" i="11"/>
  <c r="AZ426" i="11"/>
  <c r="AZ425" i="11"/>
  <c r="AZ424" i="11"/>
  <c r="AZ423" i="11"/>
  <c r="AZ422" i="11"/>
  <c r="AZ421" i="11"/>
  <c r="AZ420" i="11"/>
  <c r="AZ419" i="11"/>
  <c r="AZ418" i="11"/>
  <c r="AZ417" i="11"/>
  <c r="AZ416" i="11"/>
  <c r="AZ415" i="11"/>
  <c r="AZ414" i="11"/>
  <c r="AZ413" i="11"/>
  <c r="AZ412" i="11"/>
  <c r="AZ411" i="11"/>
  <c r="AZ410" i="11"/>
  <c r="AZ409" i="11"/>
  <c r="AZ408" i="11"/>
  <c r="AZ407" i="11"/>
  <c r="AZ406" i="11"/>
  <c r="AZ405" i="11"/>
  <c r="AZ404" i="11"/>
  <c r="AZ403" i="11"/>
  <c r="AZ402" i="11"/>
  <c r="AZ401" i="11"/>
  <c r="AZ400" i="11"/>
  <c r="AZ399" i="11"/>
  <c r="AZ398" i="11"/>
  <c r="AZ397" i="11"/>
  <c r="AZ396" i="11"/>
  <c r="AZ395" i="11"/>
  <c r="AZ394" i="11"/>
  <c r="AZ393" i="11"/>
  <c r="AZ392" i="11"/>
  <c r="AZ391" i="11"/>
  <c r="AZ390" i="11"/>
  <c r="AZ389" i="11"/>
  <c r="AZ388" i="11"/>
  <c r="AZ387" i="11"/>
  <c r="AZ386" i="11"/>
  <c r="AZ385" i="11"/>
  <c r="AZ384" i="11"/>
  <c r="AZ383" i="11"/>
  <c r="AZ382" i="11"/>
  <c r="AZ381" i="11"/>
  <c r="AZ380" i="11"/>
  <c r="AZ379" i="11"/>
  <c r="AZ378" i="11"/>
  <c r="AZ377" i="11"/>
  <c r="AZ376" i="11"/>
  <c r="AZ375" i="11"/>
  <c r="AZ374" i="11"/>
  <c r="AZ373" i="11"/>
  <c r="AZ372" i="11"/>
  <c r="AZ371" i="11"/>
  <c r="AZ370" i="11"/>
  <c r="AZ369" i="11"/>
  <c r="AZ368" i="11"/>
  <c r="AZ367" i="11"/>
  <c r="AZ366" i="11"/>
  <c r="AZ365" i="11"/>
  <c r="AZ364" i="11"/>
  <c r="AZ363" i="11"/>
  <c r="AZ362" i="11"/>
  <c r="AZ361" i="11"/>
  <c r="AZ360" i="11"/>
  <c r="AZ359" i="11"/>
  <c r="AZ358" i="11"/>
  <c r="AZ357" i="11"/>
  <c r="AZ356" i="11"/>
  <c r="AZ355" i="11"/>
  <c r="AZ354" i="11"/>
  <c r="AZ353" i="11"/>
  <c r="AZ352" i="11"/>
  <c r="AZ351" i="11"/>
  <c r="AZ350" i="11"/>
  <c r="AZ349" i="11"/>
  <c r="AZ348" i="11"/>
  <c r="AZ347" i="11"/>
  <c r="AZ346" i="11"/>
  <c r="AZ345" i="11"/>
  <c r="AZ344" i="11"/>
  <c r="AZ343" i="11"/>
  <c r="AZ342" i="11"/>
  <c r="AZ341" i="11"/>
  <c r="AZ340" i="11"/>
  <c r="AZ339" i="11"/>
  <c r="AZ338" i="11"/>
  <c r="AZ337" i="11"/>
  <c r="AZ336" i="11"/>
  <c r="AZ335" i="11"/>
  <c r="AZ334" i="11"/>
  <c r="AZ333" i="11"/>
  <c r="AZ332" i="11"/>
  <c r="AZ331" i="11"/>
  <c r="AZ330" i="11"/>
  <c r="AZ329" i="11"/>
  <c r="AZ328" i="11"/>
  <c r="AZ327" i="11"/>
  <c r="AZ326" i="11"/>
  <c r="AZ325" i="11"/>
  <c r="AZ324" i="11"/>
  <c r="AZ323" i="11"/>
  <c r="AZ322" i="11"/>
  <c r="AZ321" i="11"/>
  <c r="AZ320" i="11"/>
  <c r="AZ319" i="11"/>
  <c r="AZ318" i="11"/>
  <c r="AZ317" i="11"/>
  <c r="AZ316" i="11"/>
  <c r="AZ315" i="11"/>
  <c r="AZ314" i="11"/>
  <c r="AZ313" i="11"/>
  <c r="AZ312" i="11"/>
  <c r="AZ311" i="11"/>
  <c r="AZ310" i="11"/>
  <c r="AZ309" i="11"/>
  <c r="AZ308" i="11"/>
  <c r="AZ307" i="11"/>
  <c r="AZ306" i="11"/>
  <c r="AZ305" i="11"/>
  <c r="AZ304" i="11"/>
  <c r="AZ303" i="11"/>
  <c r="AZ302" i="11"/>
  <c r="AZ301" i="11"/>
  <c r="AZ300" i="11"/>
  <c r="AZ299" i="11"/>
  <c r="AZ298" i="11"/>
  <c r="AZ297" i="11"/>
  <c r="AZ296" i="11"/>
  <c r="AZ295" i="11"/>
  <c r="AZ294" i="11"/>
  <c r="AZ293" i="11"/>
  <c r="AZ292" i="11"/>
  <c r="AZ291" i="11"/>
  <c r="AZ290" i="11"/>
  <c r="AZ289" i="11"/>
  <c r="AZ288" i="11"/>
  <c r="AZ287" i="11"/>
  <c r="AZ286" i="11"/>
  <c r="AZ285" i="11"/>
  <c r="AZ284" i="11"/>
  <c r="AZ283" i="11"/>
  <c r="AZ282" i="11"/>
  <c r="AZ281" i="11"/>
  <c r="AZ280" i="11"/>
  <c r="AZ279" i="11"/>
  <c r="AZ278" i="11"/>
  <c r="AZ277" i="11"/>
  <c r="AZ276" i="11"/>
  <c r="AZ275" i="11"/>
  <c r="AZ274" i="11"/>
  <c r="AZ273" i="11"/>
  <c r="AZ272" i="11"/>
  <c r="AZ271" i="11"/>
  <c r="AZ270" i="11"/>
  <c r="AZ269" i="11"/>
  <c r="AZ268" i="11"/>
  <c r="AZ267" i="11"/>
  <c r="AZ266" i="11"/>
  <c r="AZ265" i="11"/>
  <c r="AZ264" i="11"/>
  <c r="AZ263" i="11"/>
  <c r="AZ262" i="11"/>
  <c r="AZ261" i="11"/>
  <c r="AZ260" i="11"/>
  <c r="AZ259" i="11"/>
  <c r="AZ258" i="11"/>
  <c r="AZ257" i="11"/>
  <c r="AZ256" i="11"/>
  <c r="AZ255" i="11"/>
  <c r="AZ254" i="11"/>
  <c r="AZ253" i="11"/>
  <c r="AZ252" i="11"/>
  <c r="AZ251" i="11"/>
  <c r="AZ250" i="11"/>
  <c r="AZ249" i="11"/>
  <c r="AZ248" i="11"/>
  <c r="AZ247" i="11"/>
  <c r="AZ246" i="11"/>
  <c r="AZ245" i="11"/>
  <c r="AZ244" i="11"/>
  <c r="AZ243" i="11"/>
  <c r="AZ242" i="11"/>
  <c r="AZ241" i="11"/>
  <c r="AZ240" i="11"/>
  <c r="AZ239" i="11"/>
  <c r="AZ238" i="11"/>
  <c r="AZ237" i="11"/>
  <c r="AZ236" i="11"/>
  <c r="AZ235" i="11"/>
  <c r="AZ234" i="11"/>
  <c r="AZ233" i="11"/>
  <c r="AZ232" i="11"/>
  <c r="AZ231" i="11"/>
  <c r="AZ230" i="11"/>
  <c r="AZ229" i="11"/>
  <c r="AZ228" i="11"/>
  <c r="AZ227" i="11"/>
  <c r="AZ226" i="11"/>
  <c r="AZ225" i="11"/>
  <c r="AZ224" i="11"/>
  <c r="AZ223" i="11"/>
  <c r="AZ222" i="11"/>
  <c r="AZ221" i="11"/>
  <c r="AZ220" i="11"/>
  <c r="AZ219" i="11"/>
  <c r="AZ218" i="11"/>
  <c r="AZ217" i="11"/>
  <c r="AZ216" i="11"/>
  <c r="AZ215" i="11"/>
  <c r="AZ214" i="11"/>
  <c r="AZ213" i="11"/>
  <c r="AZ212" i="11"/>
  <c r="AZ211" i="11"/>
  <c r="AZ210" i="11"/>
  <c r="AZ209" i="11"/>
  <c r="AZ208" i="11"/>
  <c r="AZ207" i="11"/>
  <c r="AZ206" i="11"/>
  <c r="AZ205" i="11"/>
  <c r="AZ204" i="11"/>
  <c r="AZ203" i="11"/>
  <c r="AZ202" i="11"/>
  <c r="AZ201" i="11"/>
  <c r="AZ200" i="11"/>
  <c r="AZ199" i="11"/>
  <c r="AZ198" i="11"/>
  <c r="AZ197" i="11"/>
  <c r="AZ196" i="11"/>
  <c r="AZ195" i="11"/>
  <c r="AZ194" i="11"/>
  <c r="AZ193" i="11"/>
  <c r="AZ192" i="11"/>
  <c r="AZ191" i="11"/>
  <c r="AZ190" i="11"/>
  <c r="AZ189" i="11"/>
  <c r="AZ188" i="11"/>
  <c r="AZ187" i="11"/>
  <c r="AZ186" i="11"/>
  <c r="AZ185" i="11"/>
  <c r="AZ184" i="11"/>
  <c r="AZ183" i="11"/>
  <c r="AZ182" i="11"/>
  <c r="AZ181" i="11"/>
  <c r="AZ180" i="11"/>
  <c r="AZ179" i="11"/>
  <c r="AZ178" i="11"/>
  <c r="AZ177" i="11"/>
  <c r="AZ176" i="11"/>
  <c r="AZ175" i="11"/>
  <c r="AZ174" i="11"/>
  <c r="AZ173" i="11"/>
  <c r="AZ172" i="11"/>
  <c r="AZ171" i="11"/>
  <c r="AZ170" i="11"/>
  <c r="AZ169" i="11"/>
  <c r="AZ168" i="11"/>
  <c r="AZ167" i="11"/>
  <c r="AZ166" i="11"/>
  <c r="AZ165" i="11"/>
  <c r="AZ164" i="11"/>
  <c r="AZ163" i="11"/>
  <c r="AZ162" i="11"/>
  <c r="AZ161" i="11"/>
  <c r="AZ160" i="11"/>
  <c r="AZ159" i="11"/>
  <c r="AZ158" i="11"/>
  <c r="AZ157" i="11"/>
  <c r="AZ156" i="11"/>
  <c r="AZ155" i="11"/>
  <c r="AZ154" i="11"/>
  <c r="AZ153" i="11"/>
  <c r="AZ152" i="11"/>
  <c r="AZ151" i="11"/>
  <c r="AZ150" i="11"/>
  <c r="AZ149" i="11"/>
  <c r="AZ148" i="11"/>
  <c r="AZ147" i="11"/>
  <c r="AZ146" i="11"/>
  <c r="AZ145" i="11"/>
  <c r="AZ144" i="11"/>
  <c r="AZ143" i="11"/>
  <c r="AZ142" i="11"/>
  <c r="AZ141" i="11"/>
  <c r="AZ140" i="11"/>
  <c r="AZ139" i="11"/>
  <c r="AZ138" i="11"/>
  <c r="AZ137" i="11"/>
  <c r="AZ136" i="11"/>
  <c r="AZ135" i="11"/>
  <c r="AZ134" i="11"/>
  <c r="AZ133" i="11"/>
  <c r="AZ132" i="11"/>
  <c r="AZ131" i="11"/>
  <c r="AZ130" i="11"/>
  <c r="AZ129" i="11"/>
  <c r="AZ128" i="11"/>
  <c r="AZ127" i="11"/>
  <c r="AZ126" i="11"/>
  <c r="AZ125" i="11"/>
  <c r="AZ124" i="11"/>
  <c r="AZ123" i="11"/>
  <c r="AZ122" i="11"/>
  <c r="AZ121" i="11"/>
  <c r="AZ120" i="11"/>
  <c r="AZ119" i="11"/>
  <c r="AZ118" i="11"/>
  <c r="AZ117" i="11"/>
  <c r="AZ116" i="11"/>
  <c r="AZ115" i="11"/>
  <c r="AZ114" i="11"/>
  <c r="AZ113" i="11"/>
  <c r="AZ112" i="11"/>
  <c r="AZ111" i="11"/>
  <c r="AZ110" i="11"/>
  <c r="AZ109" i="11"/>
  <c r="AZ108" i="11"/>
  <c r="AZ107" i="11"/>
  <c r="AZ106" i="11"/>
  <c r="AZ105" i="11"/>
  <c r="AZ104" i="11"/>
  <c r="AZ103" i="11"/>
  <c r="AZ102" i="11"/>
  <c r="AZ101" i="11"/>
  <c r="AZ100" i="11"/>
  <c r="AZ99" i="11"/>
  <c r="AZ98" i="11"/>
  <c r="AZ97" i="11"/>
  <c r="AZ96" i="11"/>
  <c r="AZ95" i="11"/>
  <c r="AZ94" i="11"/>
  <c r="AZ93" i="11"/>
  <c r="AZ92" i="11"/>
  <c r="AZ91" i="11"/>
  <c r="AZ90" i="11"/>
  <c r="AZ89" i="11"/>
  <c r="AZ88" i="11"/>
  <c r="AZ87" i="11"/>
  <c r="AZ86" i="11"/>
  <c r="AZ85" i="11"/>
  <c r="AZ84" i="11"/>
  <c r="AZ83" i="11"/>
  <c r="AZ82" i="11"/>
  <c r="AZ81" i="11"/>
  <c r="AZ80" i="11"/>
  <c r="AZ79" i="11"/>
  <c r="AZ78" i="11"/>
  <c r="AZ77" i="11"/>
  <c r="AZ76" i="11"/>
  <c r="AZ75" i="11"/>
  <c r="AZ74" i="11"/>
  <c r="AZ73" i="11"/>
  <c r="AZ72" i="11"/>
  <c r="AZ71" i="11"/>
  <c r="AZ70" i="11"/>
  <c r="AZ69" i="11"/>
  <c r="AZ68" i="11"/>
  <c r="AZ67" i="11"/>
  <c r="AZ66" i="11"/>
  <c r="AZ65" i="11"/>
  <c r="AZ64" i="11"/>
  <c r="AZ63" i="11"/>
  <c r="AZ62" i="11"/>
  <c r="AZ61" i="11"/>
  <c r="AZ60" i="11"/>
  <c r="AZ59" i="11"/>
  <c r="AZ58" i="11"/>
  <c r="AZ57" i="11"/>
  <c r="AZ56" i="11"/>
  <c r="AZ55" i="11"/>
  <c r="AZ54" i="11"/>
  <c r="AZ53" i="11"/>
  <c r="AZ52" i="11"/>
  <c r="AZ51" i="11"/>
  <c r="AZ50" i="11"/>
  <c r="AZ49" i="11"/>
  <c r="AZ48" i="11"/>
  <c r="AZ47" i="11"/>
  <c r="AZ46" i="11"/>
  <c r="AZ45" i="11"/>
  <c r="AZ44" i="11"/>
  <c r="AZ43" i="11"/>
  <c r="AZ42" i="11"/>
  <c r="AZ41" i="11"/>
  <c r="AZ40" i="11"/>
  <c r="AZ39" i="11"/>
  <c r="AZ38" i="11"/>
  <c r="AZ37" i="11"/>
  <c r="AZ36" i="11"/>
  <c r="AZ35" i="11"/>
  <c r="AZ34" i="11"/>
  <c r="AZ33" i="11"/>
  <c r="AZ32" i="11"/>
  <c r="AZ31" i="11"/>
  <c r="AZ30" i="11"/>
  <c r="AZ29" i="11"/>
  <c r="AZ28" i="11"/>
  <c r="AZ27" i="11"/>
  <c r="AZ26" i="11"/>
  <c r="AZ25" i="11"/>
  <c r="AZ24" i="11"/>
  <c r="AZ23" i="11"/>
  <c r="AZ22" i="11"/>
  <c r="AZ21" i="11"/>
  <c r="AZ20" i="11"/>
  <c r="AZ19" i="11"/>
  <c r="AZ18" i="11"/>
  <c r="AZ17" i="11"/>
  <c r="AZ16" i="11"/>
  <c r="AZ15" i="11"/>
  <c r="AZ14" i="11"/>
  <c r="AZ13" i="11"/>
  <c r="AZ12" i="11"/>
  <c r="AZ11" i="11"/>
  <c r="AZ10" i="11"/>
  <c r="AZ9" i="11"/>
  <c r="AZ8" i="11"/>
  <c r="AZ7" i="11"/>
  <c r="AZ6" i="11"/>
  <c r="AZ5" i="11"/>
  <c r="AZ4" i="11"/>
  <c r="AQ640" i="11"/>
  <c r="AQ639" i="11"/>
  <c r="AQ638" i="11"/>
  <c r="AQ637" i="11"/>
  <c r="AQ636" i="11"/>
  <c r="AQ635" i="11"/>
  <c r="AQ634" i="11"/>
  <c r="AQ633" i="11"/>
  <c r="AQ632" i="11"/>
  <c r="AQ631" i="11"/>
  <c r="AQ630" i="11"/>
  <c r="AQ629" i="11"/>
  <c r="AQ628" i="11"/>
  <c r="AQ627" i="11"/>
  <c r="AQ626" i="11"/>
  <c r="AQ625" i="11"/>
  <c r="AQ624" i="11"/>
  <c r="AQ623" i="11"/>
  <c r="AQ622" i="11"/>
  <c r="AQ621" i="11"/>
  <c r="AQ620" i="11"/>
  <c r="AQ619" i="11"/>
  <c r="AQ618" i="11"/>
  <c r="AQ617" i="11"/>
  <c r="AQ616" i="11"/>
  <c r="AQ615" i="11"/>
  <c r="AQ614" i="11"/>
  <c r="AQ613" i="11"/>
  <c r="AQ612" i="11"/>
  <c r="AQ611" i="11"/>
  <c r="AQ610" i="11"/>
  <c r="AQ609" i="11"/>
  <c r="AQ608" i="11"/>
  <c r="AQ607" i="11"/>
  <c r="AQ606" i="11"/>
  <c r="AQ605" i="11"/>
  <c r="AQ604" i="11"/>
  <c r="AQ603" i="11"/>
  <c r="AQ602" i="11"/>
  <c r="AQ601" i="11"/>
  <c r="AQ600" i="11"/>
  <c r="AQ599" i="11"/>
  <c r="AQ598" i="11"/>
  <c r="AQ597" i="11"/>
  <c r="AQ596" i="11"/>
  <c r="AQ595" i="11"/>
  <c r="AQ594" i="11"/>
  <c r="AQ593" i="11"/>
  <c r="AQ592" i="11"/>
  <c r="AQ591" i="11"/>
  <c r="AQ590" i="11"/>
  <c r="AQ589" i="11"/>
  <c r="AQ588" i="11"/>
  <c r="AQ587" i="11"/>
  <c r="AQ586" i="11"/>
  <c r="AQ585" i="11"/>
  <c r="AQ584" i="11"/>
  <c r="AQ583" i="11"/>
  <c r="AQ582" i="11"/>
  <c r="AQ581" i="11"/>
  <c r="AQ580" i="11"/>
  <c r="AQ579" i="11"/>
  <c r="AQ578" i="11"/>
  <c r="AQ577" i="11"/>
  <c r="AQ576" i="11"/>
  <c r="AQ575" i="11"/>
  <c r="AQ574" i="11"/>
  <c r="AQ573" i="11"/>
  <c r="AQ572" i="11"/>
  <c r="AQ571" i="11"/>
  <c r="AQ570" i="11"/>
  <c r="AQ569" i="11"/>
  <c r="AQ568" i="11"/>
  <c r="AQ567" i="11"/>
  <c r="AQ566" i="11"/>
  <c r="AQ565" i="11"/>
  <c r="AQ564" i="11"/>
  <c r="AQ563" i="11"/>
  <c r="AQ562" i="11"/>
  <c r="AQ561" i="11"/>
  <c r="AQ560" i="11"/>
  <c r="AQ559" i="11"/>
  <c r="AQ558" i="11"/>
  <c r="AQ557" i="11"/>
  <c r="AQ556" i="11"/>
  <c r="AQ555" i="11"/>
  <c r="AQ554" i="11"/>
  <c r="AQ553" i="11"/>
  <c r="AQ552" i="11"/>
  <c r="AQ551" i="11"/>
  <c r="AQ550" i="11"/>
  <c r="AQ549" i="11"/>
  <c r="AQ548" i="11"/>
  <c r="AQ547" i="11"/>
  <c r="AQ546" i="11"/>
  <c r="AQ545" i="11"/>
  <c r="AQ544" i="11"/>
  <c r="AQ543" i="11"/>
  <c r="AQ542" i="11"/>
  <c r="AQ541" i="11"/>
  <c r="AQ540" i="11"/>
  <c r="AQ539" i="11"/>
  <c r="AQ538" i="11"/>
  <c r="AQ537" i="11"/>
  <c r="AQ536" i="11"/>
  <c r="AQ535" i="11"/>
  <c r="AQ534" i="11"/>
  <c r="AQ533" i="11"/>
  <c r="AQ532" i="11"/>
  <c r="AQ531" i="11"/>
  <c r="AQ530" i="11"/>
  <c r="AQ529" i="11"/>
  <c r="AQ528" i="11"/>
  <c r="AQ527" i="11"/>
  <c r="AQ526" i="11"/>
  <c r="AQ525" i="11"/>
  <c r="AQ524" i="11"/>
  <c r="AQ523" i="11"/>
  <c r="AQ522" i="11"/>
  <c r="AQ521" i="11"/>
  <c r="AQ520" i="11"/>
  <c r="AQ519" i="11"/>
  <c r="AQ518" i="11"/>
  <c r="AQ517" i="11"/>
  <c r="AQ516" i="11"/>
  <c r="AQ515" i="11"/>
  <c r="AQ514" i="11"/>
  <c r="AQ513" i="11"/>
  <c r="AQ512" i="11"/>
  <c r="AQ511" i="11"/>
  <c r="AQ510" i="11"/>
  <c r="AQ509" i="11"/>
  <c r="AQ508" i="11"/>
  <c r="AQ507" i="11"/>
  <c r="AQ506" i="11"/>
  <c r="AQ505" i="11"/>
  <c r="AQ504" i="11"/>
  <c r="AQ503" i="11"/>
  <c r="AQ502" i="11"/>
  <c r="AQ501" i="11"/>
  <c r="AQ500" i="11"/>
  <c r="AQ499" i="11"/>
  <c r="AQ498" i="11"/>
  <c r="AQ497" i="11"/>
  <c r="AQ496" i="11"/>
  <c r="AQ495" i="11"/>
  <c r="AQ494" i="11"/>
  <c r="AQ493" i="11"/>
  <c r="AQ492" i="11"/>
  <c r="AQ491" i="11"/>
  <c r="AQ490" i="11"/>
  <c r="AQ489" i="11"/>
  <c r="AQ488" i="11"/>
  <c r="AQ487" i="11"/>
  <c r="AQ486" i="11"/>
  <c r="AQ485" i="11"/>
  <c r="AQ484" i="11"/>
  <c r="AQ483" i="11"/>
  <c r="AQ482" i="11"/>
  <c r="AQ481" i="11"/>
  <c r="AQ480" i="11"/>
  <c r="AQ479" i="11"/>
  <c r="AQ478" i="11"/>
  <c r="AQ477" i="11"/>
  <c r="AQ476" i="11"/>
  <c r="AQ475" i="11"/>
  <c r="AQ474" i="11"/>
  <c r="AQ473" i="11"/>
  <c r="AQ472" i="11"/>
  <c r="AQ471" i="11"/>
  <c r="AQ470" i="11"/>
  <c r="AQ469" i="11"/>
  <c r="AQ468" i="11"/>
  <c r="AQ467" i="11"/>
  <c r="AQ466" i="11"/>
  <c r="AQ465" i="11"/>
  <c r="AQ464" i="11"/>
  <c r="AQ463" i="11"/>
  <c r="AQ462" i="11"/>
  <c r="AQ461" i="11"/>
  <c r="AQ460" i="11"/>
  <c r="AQ459" i="11"/>
  <c r="AQ458" i="11"/>
  <c r="AQ457" i="11"/>
  <c r="AQ456" i="11"/>
  <c r="AQ455" i="11"/>
  <c r="AQ454" i="11"/>
  <c r="AQ453" i="11"/>
  <c r="AQ452" i="11"/>
  <c r="AQ451" i="11"/>
  <c r="AQ450" i="11"/>
  <c r="AQ449" i="11"/>
  <c r="AQ448" i="11"/>
  <c r="AQ447" i="11"/>
  <c r="AQ446" i="11"/>
  <c r="AQ445" i="11"/>
  <c r="AQ444" i="11"/>
  <c r="AQ443" i="11"/>
  <c r="AQ442" i="11"/>
  <c r="AQ441" i="11"/>
  <c r="AQ440" i="11"/>
  <c r="AQ439" i="11"/>
  <c r="AQ438" i="11"/>
  <c r="AQ437" i="11"/>
  <c r="AQ436" i="11"/>
  <c r="AQ435" i="11"/>
  <c r="AQ434" i="11"/>
  <c r="AQ433" i="11"/>
  <c r="AQ432" i="11"/>
  <c r="AQ431" i="11"/>
  <c r="AQ430" i="11"/>
  <c r="AQ429" i="11"/>
  <c r="AQ428" i="11"/>
  <c r="AQ427" i="11"/>
  <c r="AQ426" i="11"/>
  <c r="AQ425" i="11"/>
  <c r="AQ424" i="11"/>
  <c r="AQ423" i="11"/>
  <c r="AQ422" i="11"/>
  <c r="AQ421" i="11"/>
  <c r="AQ420" i="11"/>
  <c r="AQ419" i="11"/>
  <c r="AQ418" i="11"/>
  <c r="AQ417" i="11"/>
  <c r="AQ416" i="11"/>
  <c r="AQ415" i="11"/>
  <c r="AQ414" i="11"/>
  <c r="AQ413" i="11"/>
  <c r="AQ412" i="11"/>
  <c r="AQ411" i="11"/>
  <c r="AQ410" i="11"/>
  <c r="AQ409" i="11"/>
  <c r="AQ408" i="11"/>
  <c r="AQ407" i="11"/>
  <c r="AQ406" i="11"/>
  <c r="AQ405" i="11"/>
  <c r="AQ404" i="11"/>
  <c r="AQ403" i="11"/>
  <c r="AQ402" i="11"/>
  <c r="AQ401" i="11"/>
  <c r="AQ400" i="11"/>
  <c r="AQ399" i="11"/>
  <c r="AQ398" i="11"/>
  <c r="AQ397" i="11"/>
  <c r="AQ396" i="11"/>
  <c r="AQ395" i="11"/>
  <c r="AQ394" i="11"/>
  <c r="AQ393" i="11"/>
  <c r="AQ392" i="11"/>
  <c r="AQ391" i="11"/>
  <c r="AQ390" i="11"/>
  <c r="AQ389" i="11"/>
  <c r="AQ388" i="11"/>
  <c r="AQ387" i="11"/>
  <c r="AQ386" i="11"/>
  <c r="AQ385" i="11"/>
  <c r="AQ384" i="11"/>
  <c r="AQ383" i="11"/>
  <c r="AQ382" i="11"/>
  <c r="AQ381" i="11"/>
  <c r="AQ380" i="11"/>
  <c r="AQ379" i="11"/>
  <c r="AQ378" i="11"/>
  <c r="AQ377" i="11"/>
  <c r="AQ376" i="11"/>
  <c r="AQ375" i="11"/>
  <c r="AQ374" i="11"/>
  <c r="AQ373" i="11"/>
  <c r="AQ372" i="11"/>
  <c r="AQ371" i="11"/>
  <c r="AQ370" i="11"/>
  <c r="AQ369" i="11"/>
  <c r="AQ368" i="11"/>
  <c r="AQ367" i="11"/>
  <c r="AQ366" i="11"/>
  <c r="AQ365" i="11"/>
  <c r="AQ364" i="11"/>
  <c r="AQ363" i="11"/>
  <c r="AQ362" i="11"/>
  <c r="AQ361" i="11"/>
  <c r="AQ360" i="11"/>
  <c r="AQ359" i="11"/>
  <c r="AQ358" i="11"/>
  <c r="AQ357" i="11"/>
  <c r="AQ356" i="11"/>
  <c r="AQ355" i="11"/>
  <c r="AQ354" i="11"/>
  <c r="AQ353" i="11"/>
  <c r="AQ352" i="11"/>
  <c r="AQ351" i="11"/>
  <c r="AQ350" i="11"/>
  <c r="AQ349" i="11"/>
  <c r="AQ348" i="11"/>
  <c r="AQ347" i="11"/>
  <c r="AQ346" i="11"/>
  <c r="AQ345" i="11"/>
  <c r="AQ344" i="11"/>
  <c r="AQ343" i="11"/>
  <c r="AQ342" i="11"/>
  <c r="AQ341" i="11"/>
  <c r="AQ340" i="11"/>
  <c r="AQ339" i="11"/>
  <c r="AQ338" i="11"/>
  <c r="AQ337" i="11"/>
  <c r="AQ336" i="11"/>
  <c r="AQ335" i="11"/>
  <c r="AQ334" i="11"/>
  <c r="AQ333" i="11"/>
  <c r="AQ332" i="11"/>
  <c r="AQ331" i="11"/>
  <c r="AQ330" i="11"/>
  <c r="AQ329" i="11"/>
  <c r="AQ328" i="11"/>
  <c r="AQ327" i="11"/>
  <c r="AQ326" i="11"/>
  <c r="AQ325" i="11"/>
  <c r="AQ324" i="11"/>
  <c r="AQ323" i="11"/>
  <c r="AQ322" i="11"/>
  <c r="AQ321" i="11"/>
  <c r="AQ320" i="11"/>
  <c r="AQ319" i="11"/>
  <c r="AQ318" i="11"/>
  <c r="AQ317" i="11"/>
  <c r="AQ316" i="11"/>
  <c r="AQ315" i="11"/>
  <c r="AQ314" i="11"/>
  <c r="AQ313" i="11"/>
  <c r="AQ312" i="11"/>
  <c r="AQ311" i="11"/>
  <c r="AQ310" i="11"/>
  <c r="AQ309" i="11"/>
  <c r="AQ308" i="11"/>
  <c r="AQ307" i="11"/>
  <c r="AQ306" i="11"/>
  <c r="AQ305" i="11"/>
  <c r="AQ304" i="11"/>
  <c r="AQ303" i="11"/>
  <c r="AQ302" i="11"/>
  <c r="AQ301" i="11"/>
  <c r="AQ300" i="11"/>
  <c r="AQ299" i="11"/>
  <c r="AQ298" i="11"/>
  <c r="AQ297" i="11"/>
  <c r="AQ296" i="11"/>
  <c r="AQ295" i="11"/>
  <c r="AQ294" i="11"/>
  <c r="AQ293" i="11"/>
  <c r="AQ292" i="11"/>
  <c r="AQ291" i="11"/>
  <c r="AQ290" i="11"/>
  <c r="AQ289" i="11"/>
  <c r="AQ288" i="11"/>
  <c r="AQ287" i="11"/>
  <c r="AQ286" i="11"/>
  <c r="AQ285" i="11"/>
  <c r="AQ284" i="11"/>
  <c r="AQ283" i="11"/>
  <c r="AQ282" i="11"/>
  <c r="AQ281" i="11"/>
  <c r="AQ280" i="11"/>
  <c r="AQ279" i="11"/>
  <c r="AQ278" i="11"/>
  <c r="AQ277" i="11"/>
  <c r="AQ276" i="11"/>
  <c r="AQ275" i="11"/>
  <c r="AQ274" i="11"/>
  <c r="AQ273" i="11"/>
  <c r="AQ272" i="11"/>
  <c r="AQ271" i="11"/>
  <c r="AQ270" i="11"/>
  <c r="AQ269" i="11"/>
  <c r="AQ268" i="11"/>
  <c r="AQ267" i="11"/>
  <c r="AQ266" i="11"/>
  <c r="AQ265" i="11"/>
  <c r="AQ264" i="11"/>
  <c r="AQ263" i="11"/>
  <c r="AQ262" i="11"/>
  <c r="AQ261" i="11"/>
  <c r="AQ260" i="11"/>
  <c r="AQ259" i="11"/>
  <c r="AQ258" i="11"/>
  <c r="AQ257" i="11"/>
  <c r="AQ256" i="11"/>
  <c r="AQ255" i="11"/>
  <c r="AQ254" i="11"/>
  <c r="AQ253" i="11"/>
  <c r="AQ252" i="11"/>
  <c r="AQ251" i="11"/>
  <c r="AQ250" i="11"/>
  <c r="AQ249" i="11"/>
  <c r="AQ248" i="11"/>
  <c r="AQ247" i="11"/>
  <c r="AQ246" i="11"/>
  <c r="AQ245" i="11"/>
  <c r="AQ244" i="11"/>
  <c r="AQ243" i="11"/>
  <c r="AQ242" i="11"/>
  <c r="AQ241" i="11"/>
  <c r="AQ240" i="11"/>
  <c r="AQ239" i="11"/>
  <c r="AQ238" i="11"/>
  <c r="AQ237" i="11"/>
  <c r="AQ236" i="11"/>
  <c r="AQ235" i="11"/>
  <c r="AQ234" i="11"/>
  <c r="AQ233" i="11"/>
  <c r="AQ232" i="11"/>
  <c r="AQ231" i="11"/>
  <c r="AQ230" i="11"/>
  <c r="AQ229" i="11"/>
  <c r="AQ228" i="11"/>
  <c r="AQ227" i="11"/>
  <c r="AQ226" i="11"/>
  <c r="AQ225" i="11"/>
  <c r="AQ224" i="11"/>
  <c r="AQ223" i="11"/>
  <c r="AQ222" i="11"/>
  <c r="AQ221" i="11"/>
  <c r="AQ220" i="11"/>
  <c r="AQ219" i="11"/>
  <c r="AQ218" i="11"/>
  <c r="AQ217" i="11"/>
  <c r="AQ216" i="11"/>
  <c r="AQ215" i="11"/>
  <c r="AQ214" i="11"/>
  <c r="AQ213" i="11"/>
  <c r="AQ212" i="11"/>
  <c r="AQ211" i="11"/>
  <c r="AQ210" i="11"/>
  <c r="AQ209" i="11"/>
  <c r="AQ208" i="11"/>
  <c r="AQ207" i="11"/>
  <c r="AQ206" i="11"/>
  <c r="AQ205" i="11"/>
  <c r="AQ204" i="11"/>
  <c r="AQ203" i="11"/>
  <c r="AQ202" i="11"/>
  <c r="AQ201" i="11"/>
  <c r="AQ200" i="11"/>
  <c r="AQ199" i="11"/>
  <c r="AQ198" i="11"/>
  <c r="AQ197" i="11"/>
  <c r="AQ196" i="11"/>
  <c r="AQ195" i="11"/>
  <c r="AQ194" i="11"/>
  <c r="AQ193" i="11"/>
  <c r="AQ192" i="11"/>
  <c r="AQ191" i="11"/>
  <c r="AQ190" i="11"/>
  <c r="AQ189" i="11"/>
  <c r="AQ188" i="11"/>
  <c r="AQ187" i="11"/>
  <c r="AQ186" i="11"/>
  <c r="AQ185" i="11"/>
  <c r="AQ184" i="11"/>
  <c r="AQ183" i="11"/>
  <c r="AQ182" i="11"/>
  <c r="AQ181" i="11"/>
  <c r="AQ180" i="11"/>
  <c r="AQ179" i="11"/>
  <c r="AQ178" i="11"/>
  <c r="AQ177" i="11"/>
  <c r="AQ176" i="11"/>
  <c r="AQ175" i="11"/>
  <c r="AQ174" i="11"/>
  <c r="AQ173" i="11"/>
  <c r="AQ172" i="11"/>
  <c r="AQ171" i="11"/>
  <c r="AQ170" i="11"/>
  <c r="AQ169" i="11"/>
  <c r="AQ168" i="11"/>
  <c r="AQ167" i="11"/>
  <c r="AQ166" i="11"/>
  <c r="AQ165" i="11"/>
  <c r="AQ164" i="11"/>
  <c r="AQ163" i="11"/>
  <c r="AQ162" i="11"/>
  <c r="AQ161" i="11"/>
  <c r="AQ160" i="11"/>
  <c r="AQ159" i="11"/>
  <c r="AQ158" i="11"/>
  <c r="AQ157" i="11"/>
  <c r="AQ156" i="11"/>
  <c r="AQ155" i="11"/>
  <c r="AQ154" i="11"/>
  <c r="AQ153" i="11"/>
  <c r="AQ152" i="11"/>
  <c r="AQ151" i="11"/>
  <c r="AQ150" i="11"/>
  <c r="AQ149" i="11"/>
  <c r="AQ148" i="11"/>
  <c r="AQ147" i="11"/>
  <c r="AQ146" i="11"/>
  <c r="AQ145" i="11"/>
  <c r="AQ144" i="11"/>
  <c r="AQ143" i="11"/>
  <c r="AQ142" i="11"/>
  <c r="AQ141" i="11"/>
  <c r="AQ140" i="11"/>
  <c r="AQ139" i="11"/>
  <c r="AQ138" i="11"/>
  <c r="AQ137" i="11"/>
  <c r="AQ136" i="11"/>
  <c r="AQ135" i="11"/>
  <c r="AQ134" i="11"/>
  <c r="AQ133" i="11"/>
  <c r="AQ132" i="11"/>
  <c r="AQ131" i="11"/>
  <c r="AQ130" i="11"/>
  <c r="AQ129" i="11"/>
  <c r="AQ128" i="11"/>
  <c r="AQ127" i="11"/>
  <c r="AQ126" i="11"/>
  <c r="AQ125" i="11"/>
  <c r="AQ124" i="11"/>
  <c r="AQ123" i="11"/>
  <c r="AQ122" i="11"/>
  <c r="AQ121" i="11"/>
  <c r="AQ120" i="11"/>
  <c r="AQ119" i="11"/>
  <c r="AQ118" i="11"/>
  <c r="AQ117" i="11"/>
  <c r="AQ116" i="11"/>
  <c r="AQ115" i="11"/>
  <c r="AQ114" i="11"/>
  <c r="AQ113" i="11"/>
  <c r="AQ112" i="11"/>
  <c r="AQ111" i="11"/>
  <c r="AQ110" i="11"/>
  <c r="AQ109" i="11"/>
  <c r="AQ108" i="11"/>
  <c r="AQ107" i="11"/>
  <c r="AQ106" i="11"/>
  <c r="AQ105" i="11"/>
  <c r="AQ104" i="11"/>
  <c r="AQ103" i="11"/>
  <c r="AQ102" i="11"/>
  <c r="AQ101" i="11"/>
  <c r="AQ100" i="11"/>
  <c r="AQ99" i="11"/>
  <c r="AQ98" i="11"/>
  <c r="AQ97" i="11"/>
  <c r="AQ96" i="11"/>
  <c r="AQ95" i="11"/>
  <c r="AQ94" i="11"/>
  <c r="AQ93" i="11"/>
  <c r="AQ92" i="11"/>
  <c r="AQ91" i="11"/>
  <c r="AQ90" i="11"/>
  <c r="AQ89" i="11"/>
  <c r="AQ88" i="11"/>
  <c r="AQ87" i="11"/>
  <c r="AQ86" i="11"/>
  <c r="AQ85" i="11"/>
  <c r="AQ84" i="11"/>
  <c r="AQ83" i="11"/>
  <c r="AQ82" i="11"/>
  <c r="AQ81" i="11"/>
  <c r="AQ80" i="11"/>
  <c r="AQ79" i="11"/>
  <c r="AQ78" i="11"/>
  <c r="AQ77" i="11"/>
  <c r="AQ76" i="11"/>
  <c r="AQ75" i="11"/>
  <c r="AQ74" i="11"/>
  <c r="AQ73" i="11"/>
  <c r="AQ72" i="11"/>
  <c r="AQ71" i="11"/>
  <c r="AQ70" i="11"/>
  <c r="AQ69" i="11"/>
  <c r="AQ68" i="11"/>
  <c r="AQ67" i="11"/>
  <c r="AQ66" i="11"/>
  <c r="AQ65" i="11"/>
  <c r="AQ64" i="11"/>
  <c r="AQ63" i="11"/>
  <c r="AQ62" i="11"/>
  <c r="AQ61" i="11"/>
  <c r="AQ60" i="11"/>
  <c r="AQ59" i="11"/>
  <c r="AQ58" i="11"/>
  <c r="AQ57" i="11"/>
  <c r="AQ56" i="11"/>
  <c r="AQ55" i="11"/>
  <c r="AQ54" i="11"/>
  <c r="AQ53" i="11"/>
  <c r="AQ52" i="11"/>
  <c r="AQ51" i="11"/>
  <c r="AQ50" i="11"/>
  <c r="AQ49" i="11"/>
  <c r="AQ48" i="11"/>
  <c r="AQ47" i="11"/>
  <c r="AQ46" i="11"/>
  <c r="AQ45" i="11"/>
  <c r="AQ44" i="11"/>
  <c r="AQ43" i="11"/>
  <c r="AQ42" i="11"/>
  <c r="AQ41" i="11"/>
  <c r="AQ40" i="11"/>
  <c r="AQ39" i="11"/>
  <c r="AQ38" i="11"/>
  <c r="AQ37" i="11"/>
  <c r="AQ36" i="11"/>
  <c r="AQ35" i="11"/>
  <c r="AQ34" i="11"/>
  <c r="AQ33" i="11"/>
  <c r="AQ32" i="11"/>
  <c r="AQ31" i="11"/>
  <c r="AQ30" i="11"/>
  <c r="AQ29" i="11"/>
  <c r="AQ28" i="11"/>
  <c r="AQ27" i="11"/>
  <c r="AQ26" i="11"/>
  <c r="AQ25" i="11"/>
  <c r="AQ24" i="11"/>
  <c r="AQ23" i="11"/>
  <c r="AQ22" i="11"/>
  <c r="AQ21" i="11"/>
  <c r="AQ20" i="11"/>
  <c r="AQ19" i="11"/>
  <c r="AQ18" i="11"/>
  <c r="AQ17" i="11"/>
  <c r="AQ16" i="11"/>
  <c r="AQ15" i="11"/>
  <c r="AQ14" i="11"/>
  <c r="AQ13" i="11"/>
  <c r="AQ12" i="11"/>
  <c r="AQ11" i="11"/>
  <c r="AQ10" i="11"/>
  <c r="AQ9" i="11"/>
  <c r="AQ8" i="11"/>
  <c r="AQ7" i="11"/>
  <c r="AQ6" i="11"/>
  <c r="AQ5" i="11"/>
  <c r="AQ4" i="11"/>
  <c r="AH640" i="11"/>
  <c r="AH639" i="11"/>
  <c r="AH638" i="11"/>
  <c r="AH637" i="11"/>
  <c r="AH636" i="11"/>
  <c r="AH635" i="11"/>
  <c r="AH634" i="11"/>
  <c r="AH633" i="11"/>
  <c r="AH632" i="11"/>
  <c r="AH631" i="11"/>
  <c r="AH630" i="11"/>
  <c r="AH629" i="11"/>
  <c r="AH628" i="11"/>
  <c r="AH627" i="11"/>
  <c r="AH626" i="11"/>
  <c r="AH625" i="11"/>
  <c r="AH624" i="11"/>
  <c r="AH623" i="11"/>
  <c r="AH622" i="11"/>
  <c r="AH621" i="11"/>
  <c r="AH620" i="11"/>
  <c r="AH619" i="11"/>
  <c r="AH618" i="11"/>
  <c r="AH617" i="11"/>
  <c r="AH616" i="11"/>
  <c r="AH615" i="11"/>
  <c r="AH614" i="11"/>
  <c r="AH613" i="11"/>
  <c r="AH612" i="11"/>
  <c r="AH611" i="11"/>
  <c r="AH610" i="11"/>
  <c r="AH609" i="11"/>
  <c r="AH608" i="11"/>
  <c r="AH607" i="11"/>
  <c r="AH606" i="11"/>
  <c r="AH605" i="11"/>
  <c r="AH604" i="11"/>
  <c r="AH603" i="11"/>
  <c r="AH602" i="11"/>
  <c r="AH601" i="11"/>
  <c r="AH600" i="11"/>
  <c r="AH599" i="11"/>
  <c r="AH598" i="11"/>
  <c r="AH597" i="11"/>
  <c r="AH596" i="11"/>
  <c r="AH595" i="11"/>
  <c r="AH594" i="11"/>
  <c r="AH593" i="11"/>
  <c r="AH592" i="11"/>
  <c r="AH591" i="11"/>
  <c r="AH590" i="11"/>
  <c r="AH589" i="11"/>
  <c r="AH588" i="11"/>
  <c r="AH587" i="11"/>
  <c r="AH586" i="11"/>
  <c r="AH585" i="11"/>
  <c r="AH584" i="11"/>
  <c r="AH583" i="11"/>
  <c r="AH582" i="11"/>
  <c r="AH581" i="11"/>
  <c r="AH580" i="11"/>
  <c r="AH579" i="11"/>
  <c r="AH578" i="11"/>
  <c r="AH577" i="11"/>
  <c r="AH576" i="11"/>
  <c r="AH575" i="11"/>
  <c r="AH574" i="11"/>
  <c r="AH573" i="11"/>
  <c r="AH572" i="11"/>
  <c r="AH571" i="11"/>
  <c r="AH570" i="11"/>
  <c r="AH569" i="11"/>
  <c r="AH568" i="11"/>
  <c r="AH567" i="11"/>
  <c r="AH566" i="11"/>
  <c r="AH565" i="11"/>
  <c r="AH564" i="11"/>
  <c r="AH563" i="11"/>
  <c r="AH562" i="11"/>
  <c r="AH561" i="11"/>
  <c r="AH560" i="11"/>
  <c r="AH559" i="11"/>
  <c r="AH558" i="11"/>
  <c r="AH557" i="11"/>
  <c r="AH556" i="11"/>
  <c r="AH555" i="11"/>
  <c r="AH554" i="11"/>
  <c r="AH553" i="11"/>
  <c r="AH552" i="11"/>
  <c r="AH551" i="11"/>
  <c r="AH550" i="11"/>
  <c r="AH549" i="11"/>
  <c r="AH548" i="11"/>
  <c r="AH547" i="11"/>
  <c r="AH546" i="11"/>
  <c r="AH545" i="11"/>
  <c r="AH544" i="11"/>
  <c r="AH543" i="11"/>
  <c r="AH542" i="11"/>
  <c r="AH541" i="11"/>
  <c r="AH540" i="11"/>
  <c r="AH539" i="11"/>
  <c r="AH538" i="11"/>
  <c r="AH537" i="11"/>
  <c r="AH536" i="11"/>
  <c r="AH535" i="11"/>
  <c r="AH534" i="11"/>
  <c r="AH533" i="11"/>
  <c r="AH532" i="11"/>
  <c r="AH531" i="11"/>
  <c r="AH530" i="11"/>
  <c r="AH529" i="11"/>
  <c r="AH528" i="11"/>
  <c r="AH527" i="11"/>
  <c r="AH526" i="11"/>
  <c r="AH525" i="11"/>
  <c r="AH524" i="11"/>
  <c r="AH523" i="11"/>
  <c r="AH522" i="11"/>
  <c r="AH521" i="11"/>
  <c r="AH520" i="11"/>
  <c r="AH519" i="11"/>
  <c r="AH518" i="11"/>
  <c r="AH517" i="11"/>
  <c r="AH516" i="11"/>
  <c r="AH515" i="11"/>
  <c r="AH514" i="11"/>
  <c r="AH513" i="11"/>
  <c r="AH512" i="11"/>
  <c r="AH511" i="11"/>
  <c r="AH510" i="11"/>
  <c r="AH509" i="11"/>
  <c r="AH508" i="11"/>
  <c r="AH507" i="11"/>
  <c r="AH506" i="11"/>
  <c r="AH505" i="11"/>
  <c r="AH504" i="11"/>
  <c r="AH503" i="11"/>
  <c r="AH502" i="11"/>
  <c r="AH501" i="11"/>
  <c r="AH500" i="11"/>
  <c r="AH499" i="11"/>
  <c r="AH498" i="11"/>
  <c r="AH497" i="11"/>
  <c r="AH496" i="11"/>
  <c r="AH495" i="11"/>
  <c r="AH494" i="11"/>
  <c r="AH493" i="11"/>
  <c r="AH492" i="11"/>
  <c r="AH491" i="11"/>
  <c r="AH490" i="11"/>
  <c r="AH489" i="11"/>
  <c r="AH488" i="11"/>
  <c r="AH487" i="11"/>
  <c r="AH486" i="11"/>
  <c r="AH485" i="11"/>
  <c r="AH484" i="11"/>
  <c r="AH483" i="11"/>
  <c r="AH482" i="11"/>
  <c r="AH481" i="11"/>
  <c r="AH480" i="11"/>
  <c r="AH479" i="11"/>
  <c r="AH478" i="11"/>
  <c r="AH477" i="11"/>
  <c r="AH476" i="11"/>
  <c r="AH475" i="11"/>
  <c r="AH474" i="11"/>
  <c r="AH473" i="11"/>
  <c r="AH472" i="11"/>
  <c r="AH471" i="11"/>
  <c r="AH470" i="11"/>
  <c r="AH469" i="11"/>
  <c r="AH468" i="11"/>
  <c r="AH467" i="11"/>
  <c r="AH466" i="11"/>
  <c r="AH465" i="11"/>
  <c r="AH464" i="11"/>
  <c r="AH463" i="11"/>
  <c r="AH462" i="11"/>
  <c r="AH461" i="11"/>
  <c r="AH460" i="11"/>
  <c r="AH459" i="11"/>
  <c r="AH458" i="11"/>
  <c r="AH457" i="11"/>
  <c r="AH456" i="11"/>
  <c r="AH455" i="11"/>
  <c r="AH454" i="11"/>
  <c r="AH453" i="11"/>
  <c r="AH452" i="11"/>
  <c r="AH451" i="11"/>
  <c r="AH450" i="11"/>
  <c r="AH449" i="11"/>
  <c r="AH448" i="11"/>
  <c r="AH447" i="11"/>
  <c r="AH446" i="11"/>
  <c r="AH445" i="11"/>
  <c r="AH444" i="11"/>
  <c r="AH443" i="11"/>
  <c r="AH442" i="11"/>
  <c r="AH441" i="11"/>
  <c r="AH440" i="11"/>
  <c r="AH439" i="11"/>
  <c r="AH438" i="11"/>
  <c r="AH437" i="11"/>
  <c r="AH436" i="11"/>
  <c r="AH435" i="11"/>
  <c r="AH434" i="11"/>
  <c r="AH433" i="11"/>
  <c r="AH432" i="11"/>
  <c r="AH431" i="11"/>
  <c r="AH430" i="11"/>
  <c r="AH429" i="11"/>
  <c r="AH428" i="11"/>
  <c r="AH427" i="11"/>
  <c r="AH426" i="11"/>
  <c r="AH425" i="11"/>
  <c r="AH424" i="11"/>
  <c r="AH423" i="11"/>
  <c r="AH422" i="11"/>
  <c r="AH421" i="11"/>
  <c r="AH420" i="11"/>
  <c r="AH419" i="11"/>
  <c r="AH418" i="11"/>
  <c r="AH417" i="11"/>
  <c r="AH416" i="11"/>
  <c r="AH415" i="11"/>
  <c r="AH414" i="11"/>
  <c r="AH413" i="11"/>
  <c r="AH412" i="11"/>
  <c r="AH411" i="11"/>
  <c r="AH410" i="11"/>
  <c r="AH409" i="11"/>
  <c r="AH408" i="11"/>
  <c r="AH407" i="11"/>
  <c r="AH406" i="11"/>
  <c r="AH405" i="11"/>
  <c r="AH404" i="11"/>
  <c r="AH403" i="11"/>
  <c r="AH402" i="11"/>
  <c r="AH401" i="11"/>
  <c r="AH400" i="11"/>
  <c r="AH399" i="11"/>
  <c r="AH398" i="11"/>
  <c r="AH397" i="11"/>
  <c r="AH396" i="11"/>
  <c r="AH395" i="11"/>
  <c r="AH394" i="11"/>
  <c r="AH393" i="11"/>
  <c r="AH392" i="11"/>
  <c r="AH391" i="11"/>
  <c r="AH390" i="11"/>
  <c r="AH389" i="11"/>
  <c r="AH388" i="11"/>
  <c r="AH387" i="11"/>
  <c r="AH386" i="11"/>
  <c r="AH385" i="11"/>
  <c r="AH384" i="11"/>
  <c r="AH383" i="11"/>
  <c r="AH382" i="11"/>
  <c r="AH381" i="11"/>
  <c r="AH380" i="11"/>
  <c r="AH379" i="11"/>
  <c r="AH378" i="11"/>
  <c r="AH377" i="11"/>
  <c r="AH376" i="11"/>
  <c r="AH375" i="11"/>
  <c r="AH374" i="11"/>
  <c r="AH373" i="11"/>
  <c r="AH372" i="11"/>
  <c r="AH371" i="11"/>
  <c r="AH370" i="11"/>
  <c r="AH369" i="11"/>
  <c r="AH368" i="11"/>
  <c r="AH367" i="11"/>
  <c r="AH366" i="11"/>
  <c r="AH365" i="11"/>
  <c r="AH364" i="11"/>
  <c r="AH363" i="11"/>
  <c r="AH362" i="11"/>
  <c r="AH361" i="11"/>
  <c r="AH360" i="11"/>
  <c r="AH359" i="11"/>
  <c r="AH358" i="11"/>
  <c r="AH357" i="11"/>
  <c r="AH356" i="11"/>
  <c r="AH355" i="11"/>
  <c r="AH354" i="11"/>
  <c r="AH353" i="11"/>
  <c r="AH352" i="11"/>
  <c r="AH351" i="11"/>
  <c r="AH350" i="11"/>
  <c r="AH349" i="11"/>
  <c r="AH348" i="11"/>
  <c r="AH347" i="11"/>
  <c r="AH346" i="11"/>
  <c r="AH345" i="11"/>
  <c r="AH344" i="11"/>
  <c r="AH343" i="11"/>
  <c r="AH342" i="11"/>
  <c r="AH341" i="11"/>
  <c r="AH340" i="11"/>
  <c r="AH339" i="11"/>
  <c r="AH338" i="11"/>
  <c r="AH337" i="11"/>
  <c r="AH336" i="11"/>
  <c r="AH335" i="11"/>
  <c r="AH334" i="11"/>
  <c r="AH333" i="11"/>
  <c r="AH332" i="11"/>
  <c r="AH331" i="11"/>
  <c r="AH330" i="11"/>
  <c r="AH329" i="11"/>
  <c r="AH328" i="11"/>
  <c r="AH327" i="11"/>
  <c r="AH326" i="11"/>
  <c r="AH325" i="11"/>
  <c r="AH324" i="11"/>
  <c r="AH323" i="11"/>
  <c r="AH322" i="11"/>
  <c r="AH321" i="11"/>
  <c r="AH320" i="11"/>
  <c r="AH319" i="11"/>
  <c r="AH318" i="11"/>
  <c r="AH317" i="11"/>
  <c r="AH316" i="11"/>
  <c r="AH315" i="11"/>
  <c r="AH314" i="11"/>
  <c r="AH313" i="11"/>
  <c r="AH312" i="11"/>
  <c r="AH311" i="11"/>
  <c r="AH310" i="11"/>
  <c r="AH309" i="11"/>
  <c r="AH308" i="11"/>
  <c r="AH307" i="11"/>
  <c r="AH306" i="11"/>
  <c r="AH305" i="11"/>
  <c r="AH304" i="11"/>
  <c r="AH303" i="11"/>
  <c r="AH302" i="11"/>
  <c r="AH301" i="11"/>
  <c r="AH300" i="11"/>
  <c r="AH299" i="11"/>
  <c r="AH298" i="11"/>
  <c r="AH297" i="11"/>
  <c r="AH296" i="11"/>
  <c r="AH295" i="11"/>
  <c r="AH294" i="11"/>
  <c r="AH293" i="11"/>
  <c r="AH292" i="11"/>
  <c r="AH291" i="11"/>
  <c r="AH290" i="11"/>
  <c r="AH289" i="11"/>
  <c r="AH288" i="11"/>
  <c r="AH287" i="11"/>
  <c r="AH286" i="11"/>
  <c r="AH285" i="11"/>
  <c r="AH284" i="11"/>
  <c r="AH283" i="11"/>
  <c r="AH282" i="11"/>
  <c r="AH281" i="11"/>
  <c r="AH280" i="11"/>
  <c r="AH279" i="11"/>
  <c r="AH278" i="11"/>
  <c r="AH277" i="11"/>
  <c r="AH276" i="11"/>
  <c r="AH275" i="11"/>
  <c r="AH274" i="11"/>
  <c r="AH273" i="11"/>
  <c r="AH272" i="11"/>
  <c r="AH271" i="11"/>
  <c r="AH270" i="11"/>
  <c r="AH269" i="11"/>
  <c r="AH268" i="11"/>
  <c r="AH267" i="11"/>
  <c r="AH266" i="11"/>
  <c r="AH265" i="11"/>
  <c r="AH264" i="11"/>
  <c r="AH263" i="11"/>
  <c r="AH262" i="11"/>
  <c r="AH261" i="11"/>
  <c r="AH260" i="11"/>
  <c r="AH259" i="11"/>
  <c r="AH258" i="11"/>
  <c r="AH257" i="11"/>
  <c r="AH256" i="11"/>
  <c r="AH255" i="11"/>
  <c r="AH254" i="11"/>
  <c r="AH253" i="11"/>
  <c r="AH252" i="11"/>
  <c r="AH251" i="11"/>
  <c r="AH250" i="11"/>
  <c r="AH249" i="11"/>
  <c r="AH248" i="11"/>
  <c r="AH247" i="11"/>
  <c r="AH246" i="11"/>
  <c r="AH245" i="11"/>
  <c r="AH244" i="11"/>
  <c r="AH243" i="11"/>
  <c r="AH242" i="11"/>
  <c r="AH241" i="11"/>
  <c r="AH240" i="11"/>
  <c r="AH239" i="11"/>
  <c r="AH238" i="11"/>
  <c r="AH237" i="11"/>
  <c r="AH236" i="11"/>
  <c r="AH235" i="11"/>
  <c r="AH234" i="11"/>
  <c r="AH233" i="11"/>
  <c r="AH232" i="11"/>
  <c r="AH231" i="11"/>
  <c r="AH230" i="11"/>
  <c r="AH229" i="11"/>
  <c r="AH228" i="11"/>
  <c r="AH227" i="11"/>
  <c r="AH226" i="11"/>
  <c r="AH225" i="11"/>
  <c r="AH224" i="11"/>
  <c r="AH223" i="11"/>
  <c r="AH222" i="11"/>
  <c r="AH221" i="11"/>
  <c r="AH220" i="11"/>
  <c r="AH219" i="11"/>
  <c r="AH218" i="11"/>
  <c r="AH217" i="11"/>
  <c r="AH216" i="11"/>
  <c r="AH215" i="11"/>
  <c r="AH214" i="11"/>
  <c r="AH213" i="11"/>
  <c r="AH212" i="11"/>
  <c r="AH211" i="11"/>
  <c r="AH210" i="11"/>
  <c r="AH209" i="11"/>
  <c r="AH208" i="11"/>
  <c r="AH207" i="11"/>
  <c r="AH206" i="11"/>
  <c r="AH205" i="11"/>
  <c r="AH204" i="11"/>
  <c r="AH203" i="11"/>
  <c r="AH202" i="11"/>
  <c r="AH201" i="11"/>
  <c r="AH200" i="11"/>
  <c r="AH199" i="11"/>
  <c r="AH198" i="11"/>
  <c r="AH197" i="11"/>
  <c r="AH196" i="11"/>
  <c r="AH195" i="11"/>
  <c r="AH194" i="11"/>
  <c r="AH193" i="11"/>
  <c r="AH192" i="11"/>
  <c r="AH191" i="11"/>
  <c r="AH190" i="11"/>
  <c r="AH189" i="11"/>
  <c r="AH188" i="11"/>
  <c r="AH187" i="11"/>
  <c r="AH186" i="11"/>
  <c r="AH185" i="11"/>
  <c r="AH184" i="11"/>
  <c r="AH183" i="11"/>
  <c r="AH182" i="11"/>
  <c r="AH181" i="11"/>
  <c r="AH180" i="11"/>
  <c r="AH179" i="11"/>
  <c r="AH178" i="11"/>
  <c r="AH177" i="11"/>
  <c r="AH176" i="11"/>
  <c r="AH175" i="11"/>
  <c r="AH174" i="11"/>
  <c r="AH173" i="11"/>
  <c r="AH172" i="11"/>
  <c r="AH171" i="11"/>
  <c r="AH170" i="11"/>
  <c r="AH169" i="11"/>
  <c r="AH168" i="11"/>
  <c r="AH167" i="11"/>
  <c r="AH166" i="11"/>
  <c r="AH165" i="11"/>
  <c r="AH164" i="11"/>
  <c r="AH163" i="11"/>
  <c r="AH162" i="11"/>
  <c r="AH161" i="11"/>
  <c r="AH160" i="11"/>
  <c r="AH159" i="11"/>
  <c r="AH158" i="11"/>
  <c r="AH157" i="11"/>
  <c r="AH156" i="11"/>
  <c r="AH155" i="11"/>
  <c r="AH154" i="11"/>
  <c r="AH153" i="11"/>
  <c r="AH152" i="11"/>
  <c r="AH151" i="11"/>
  <c r="AH150" i="11"/>
  <c r="AH149" i="11"/>
  <c r="AH148" i="11"/>
  <c r="AH147" i="11"/>
  <c r="AH146" i="11"/>
  <c r="AH145" i="11"/>
  <c r="AH144" i="11"/>
  <c r="AH143" i="11"/>
  <c r="AH142" i="11"/>
  <c r="AH141" i="11"/>
  <c r="AH140" i="11"/>
  <c r="AH139" i="11"/>
  <c r="AH138" i="11"/>
  <c r="AH137" i="11"/>
  <c r="AH136" i="11"/>
  <c r="AH135" i="11"/>
  <c r="AH134" i="11"/>
  <c r="AH133" i="11"/>
  <c r="AH132" i="11"/>
  <c r="AH131" i="11"/>
  <c r="AH130" i="11"/>
  <c r="AH129" i="11"/>
  <c r="AH128" i="11"/>
  <c r="AH127" i="11"/>
  <c r="AH126" i="11"/>
  <c r="AH125" i="11"/>
  <c r="AH124" i="11"/>
  <c r="AH123" i="11"/>
  <c r="AH122" i="11"/>
  <c r="AH121" i="11"/>
  <c r="AH120" i="11"/>
  <c r="AH119" i="11"/>
  <c r="AH118" i="11"/>
  <c r="AH117" i="11"/>
  <c r="AH116" i="11"/>
  <c r="AH115" i="11"/>
  <c r="AH114" i="11"/>
  <c r="AH113" i="11"/>
  <c r="AH112" i="11"/>
  <c r="AH111" i="11"/>
  <c r="AH110" i="11"/>
  <c r="AH109" i="11"/>
  <c r="AH108" i="11"/>
  <c r="AH107" i="11"/>
  <c r="AH106" i="11"/>
  <c r="AH105" i="11"/>
  <c r="AH104" i="11"/>
  <c r="AH103" i="11"/>
  <c r="AH102" i="11"/>
  <c r="AH101" i="11"/>
  <c r="AH100" i="11"/>
  <c r="AH99" i="11"/>
  <c r="AH98" i="11"/>
  <c r="AH97" i="11"/>
  <c r="AH96" i="11"/>
  <c r="AH95" i="11"/>
  <c r="AH94" i="11"/>
  <c r="AH93" i="11"/>
  <c r="AH92" i="11"/>
  <c r="AH91" i="11"/>
  <c r="AH90" i="11"/>
  <c r="AH89" i="11"/>
  <c r="AH88" i="11"/>
  <c r="AH87" i="11"/>
  <c r="AH86" i="11"/>
  <c r="AH85" i="11"/>
  <c r="AH84" i="11"/>
  <c r="AH83" i="11"/>
  <c r="AH82" i="11"/>
  <c r="AH81" i="11"/>
  <c r="AH80" i="11"/>
  <c r="AH79" i="11"/>
  <c r="AH78" i="11"/>
  <c r="AH77" i="11"/>
  <c r="AH76" i="11"/>
  <c r="AH75" i="11"/>
  <c r="AH74" i="11"/>
  <c r="AH73" i="11"/>
  <c r="AH72" i="11"/>
  <c r="AH71" i="11"/>
  <c r="AH70" i="11"/>
  <c r="AH69" i="11"/>
  <c r="AH68" i="11"/>
  <c r="AH67" i="11"/>
  <c r="AH66" i="11"/>
  <c r="AH65" i="11"/>
  <c r="AH64" i="11"/>
  <c r="AH63" i="11"/>
  <c r="AH62" i="11"/>
  <c r="AH61" i="11"/>
  <c r="AH60" i="11"/>
  <c r="AH59" i="11"/>
  <c r="AH58" i="11"/>
  <c r="AH57" i="11"/>
  <c r="AH56" i="11"/>
  <c r="AH55" i="11"/>
  <c r="AH54" i="11"/>
  <c r="AH53" i="11"/>
  <c r="AH52" i="11"/>
  <c r="AH51" i="11"/>
  <c r="AH50" i="11"/>
  <c r="AH49" i="11"/>
  <c r="AH48" i="11"/>
  <c r="AH47" i="11"/>
  <c r="AH46" i="11"/>
  <c r="AH45" i="11"/>
  <c r="AH44" i="11"/>
  <c r="AH43" i="11"/>
  <c r="AH42" i="11"/>
  <c r="AH41" i="11"/>
  <c r="AH40" i="11"/>
  <c r="AH39" i="11"/>
  <c r="AH38" i="11"/>
  <c r="AH37" i="11"/>
  <c r="AH36" i="11"/>
  <c r="AH35" i="11"/>
  <c r="AH34" i="11"/>
  <c r="AH33" i="11"/>
  <c r="AH32" i="11"/>
  <c r="AH31" i="11"/>
  <c r="AH30" i="11"/>
  <c r="AH29" i="11"/>
  <c r="AH28" i="11"/>
  <c r="AH27" i="11"/>
  <c r="AH26" i="11"/>
  <c r="AH25" i="11"/>
  <c r="AH24" i="11"/>
  <c r="AH23" i="11"/>
  <c r="AH22" i="11"/>
  <c r="AH21" i="11"/>
  <c r="AH20" i="11"/>
  <c r="AH19" i="11"/>
  <c r="AH18" i="11"/>
  <c r="AH17" i="11"/>
  <c r="AH16" i="11"/>
  <c r="AH15" i="11"/>
  <c r="AH14" i="11"/>
  <c r="AH13" i="11"/>
  <c r="AH12" i="11"/>
  <c r="AH11" i="11"/>
  <c r="AH10" i="11"/>
  <c r="AH9" i="11"/>
  <c r="AH8" i="11"/>
  <c r="AH7" i="11"/>
  <c r="AH6" i="11"/>
  <c r="AH5" i="11"/>
  <c r="AH4" i="11"/>
  <c r="Y640" i="11"/>
  <c r="Y639" i="11"/>
  <c r="Y638" i="11"/>
  <c r="Y637" i="11"/>
  <c r="Y636" i="11"/>
  <c r="Y635" i="11"/>
  <c r="Y634" i="11"/>
  <c r="Y633" i="11"/>
  <c r="Y632" i="11"/>
  <c r="Y631" i="11"/>
  <c r="Y630" i="11"/>
  <c r="Y629" i="11"/>
  <c r="Y628" i="11"/>
  <c r="Y627" i="11"/>
  <c r="Y626" i="11"/>
  <c r="Y625" i="11"/>
  <c r="Y624" i="11"/>
  <c r="Y623" i="11"/>
  <c r="Y622" i="11"/>
  <c r="Y621" i="11"/>
  <c r="Y620" i="11"/>
  <c r="Y619" i="11"/>
  <c r="Y618" i="11"/>
  <c r="Y617" i="11"/>
  <c r="Y616" i="11"/>
  <c r="Y615" i="11"/>
  <c r="Y614" i="11"/>
  <c r="Y613" i="11"/>
  <c r="Y612" i="11"/>
  <c r="Y611" i="11"/>
  <c r="Y610" i="11"/>
  <c r="Y609" i="11"/>
  <c r="Y608" i="11"/>
  <c r="Y607" i="11"/>
  <c r="Y606" i="11"/>
  <c r="Y605" i="11"/>
  <c r="Y604" i="11"/>
  <c r="Y603" i="11"/>
  <c r="Y602" i="11"/>
  <c r="Y601" i="11"/>
  <c r="Y600" i="11"/>
  <c r="Y599" i="11"/>
  <c r="Y598" i="11"/>
  <c r="Y597" i="11"/>
  <c r="Y596" i="11"/>
  <c r="Y595" i="11"/>
  <c r="Y594" i="11"/>
  <c r="Y593" i="11"/>
  <c r="Y592" i="11"/>
  <c r="Y591" i="11"/>
  <c r="Y590" i="11"/>
  <c r="Y589" i="11"/>
  <c r="Y588" i="11"/>
  <c r="Y587" i="11"/>
  <c r="Y586" i="11"/>
  <c r="Y585" i="11"/>
  <c r="Y584" i="11"/>
  <c r="Y583" i="11"/>
  <c r="Y582" i="11"/>
  <c r="Y581" i="11"/>
  <c r="Y580" i="11"/>
  <c r="Y579" i="11"/>
  <c r="Y578" i="11"/>
  <c r="Y577" i="11"/>
  <c r="Y576" i="11"/>
  <c r="Y575" i="11"/>
  <c r="Y574" i="11"/>
  <c r="Y573" i="11"/>
  <c r="Y572" i="11"/>
  <c r="Y571" i="11"/>
  <c r="Y570" i="11"/>
  <c r="Y569" i="11"/>
  <c r="Y568" i="11"/>
  <c r="Y567" i="11"/>
  <c r="Y566" i="11"/>
  <c r="Y565" i="11"/>
  <c r="Y564" i="11"/>
  <c r="Y563" i="11"/>
  <c r="Y562" i="11"/>
  <c r="Y561" i="11"/>
  <c r="Y560" i="11"/>
  <c r="Y559" i="11"/>
  <c r="Y558" i="11"/>
  <c r="Y557" i="11"/>
  <c r="Y556" i="11"/>
  <c r="Y555" i="11"/>
  <c r="Y554" i="11"/>
  <c r="Y553" i="11"/>
  <c r="Y552" i="11"/>
  <c r="Y551" i="11"/>
  <c r="Y550" i="11"/>
  <c r="Y549" i="11"/>
  <c r="Y548" i="11"/>
  <c r="Y547" i="11"/>
  <c r="Y546" i="11"/>
  <c r="Y545" i="11"/>
  <c r="Y544" i="11"/>
  <c r="Y543" i="11"/>
  <c r="Y542" i="11"/>
  <c r="Y541" i="11"/>
  <c r="Y540" i="11"/>
  <c r="Y539" i="11"/>
  <c r="Y538" i="11"/>
  <c r="Y537" i="11"/>
  <c r="Y536" i="11"/>
  <c r="Y535" i="11"/>
  <c r="Y534" i="11"/>
  <c r="Y533" i="11"/>
  <c r="Y532" i="11"/>
  <c r="Y531" i="11"/>
  <c r="Y530" i="11"/>
  <c r="Y529" i="11"/>
  <c r="Y528" i="11"/>
  <c r="Y527" i="11"/>
  <c r="Y526" i="11"/>
  <c r="Y525" i="11"/>
  <c r="Y524" i="11"/>
  <c r="Y523" i="11"/>
  <c r="Y522" i="11"/>
  <c r="Y521" i="11"/>
  <c r="Y520" i="11"/>
  <c r="Y519" i="11"/>
  <c r="Y518" i="11"/>
  <c r="Y517" i="11"/>
  <c r="Y516" i="11"/>
  <c r="Y515" i="11"/>
  <c r="Y514" i="11"/>
  <c r="Y513" i="11"/>
  <c r="Y512" i="11"/>
  <c r="Y511" i="11"/>
  <c r="Y510" i="11"/>
  <c r="Y509" i="11"/>
  <c r="Y508" i="11"/>
  <c r="Y507" i="11"/>
  <c r="Y506" i="11"/>
  <c r="Y505" i="11"/>
  <c r="Y504" i="11"/>
  <c r="Y503" i="11"/>
  <c r="Y502" i="11"/>
  <c r="Y501" i="11"/>
  <c r="Y500" i="11"/>
  <c r="Y499" i="11"/>
  <c r="Y498" i="11"/>
  <c r="Y497" i="11"/>
  <c r="Y496" i="11"/>
  <c r="Y495" i="11"/>
  <c r="Y494" i="11"/>
  <c r="Y493" i="11"/>
  <c r="Y492" i="11"/>
  <c r="Y491" i="11"/>
  <c r="Y490" i="11"/>
  <c r="Y489" i="11"/>
  <c r="Y488" i="11"/>
  <c r="Y487" i="11"/>
  <c r="Y486" i="11"/>
  <c r="Y485" i="11"/>
  <c r="Y484" i="11"/>
  <c r="Y483" i="11"/>
  <c r="Y482" i="11"/>
  <c r="Y481" i="11"/>
  <c r="Y480" i="11"/>
  <c r="Y479" i="11"/>
  <c r="Y478" i="11"/>
  <c r="Y477" i="11"/>
  <c r="Y476" i="11"/>
  <c r="Y475" i="11"/>
  <c r="Y474" i="11"/>
  <c r="Y473" i="11"/>
  <c r="Y472" i="11"/>
  <c r="Y471" i="11"/>
  <c r="Y470" i="11"/>
  <c r="Y469" i="11"/>
  <c r="Y468" i="11"/>
  <c r="Y467" i="11"/>
  <c r="Y466" i="11"/>
  <c r="Y465" i="11"/>
  <c r="Y464" i="11"/>
  <c r="Y463" i="11"/>
  <c r="Y462" i="11"/>
  <c r="Y461" i="11"/>
  <c r="Y460" i="11"/>
  <c r="Y459" i="11"/>
  <c r="Y458" i="11"/>
  <c r="Y457" i="11"/>
  <c r="Y456" i="11"/>
  <c r="Y455" i="11"/>
  <c r="Y454" i="11"/>
  <c r="Y453" i="11"/>
  <c r="Y452" i="11"/>
  <c r="Y451" i="11"/>
  <c r="Y450" i="11"/>
  <c r="Y449" i="11"/>
  <c r="Y448" i="11"/>
  <c r="Y447" i="11"/>
  <c r="Y446" i="11"/>
  <c r="Y445" i="11"/>
  <c r="Y444" i="11"/>
  <c r="Y443" i="11"/>
  <c r="Y442" i="11"/>
  <c r="Y441" i="11"/>
  <c r="Y440" i="11"/>
  <c r="Y439" i="11"/>
  <c r="Y438" i="11"/>
  <c r="Y437" i="11"/>
  <c r="Y436" i="11"/>
  <c r="Y435" i="11"/>
  <c r="Y434" i="11"/>
  <c r="Y433" i="11"/>
  <c r="Y432" i="11"/>
  <c r="Y431" i="11"/>
  <c r="Y430" i="11"/>
  <c r="Y429" i="11"/>
  <c r="Y428" i="11"/>
  <c r="Y427" i="11"/>
  <c r="Y426" i="11"/>
  <c r="Y425" i="11"/>
  <c r="Y424" i="11"/>
  <c r="Y423" i="11"/>
  <c r="Y422" i="11"/>
  <c r="Y421" i="11"/>
  <c r="Y420" i="11"/>
  <c r="Y419" i="11"/>
  <c r="Y418" i="11"/>
  <c r="Y417" i="11"/>
  <c r="Y416" i="11"/>
  <c r="Y415" i="11"/>
  <c r="Y414" i="11"/>
  <c r="Y413" i="11"/>
  <c r="Y412" i="11"/>
  <c r="Y411" i="11"/>
  <c r="Y410" i="11"/>
  <c r="Y409" i="11"/>
  <c r="Y408" i="11"/>
  <c r="Y407" i="11"/>
  <c r="Y406" i="11"/>
  <c r="Y405" i="11"/>
  <c r="Y404" i="11"/>
  <c r="Y403" i="11"/>
  <c r="Y402" i="11"/>
  <c r="Y401" i="11"/>
  <c r="Y400" i="11"/>
  <c r="Y399" i="11"/>
  <c r="Y398" i="11"/>
  <c r="Y397" i="11"/>
  <c r="Y396" i="11"/>
  <c r="Y395" i="11"/>
  <c r="Y394" i="11"/>
  <c r="Y393" i="11"/>
  <c r="Y392" i="11"/>
  <c r="Y391" i="11"/>
  <c r="Y390" i="11"/>
  <c r="Y389" i="11"/>
  <c r="Y388" i="11"/>
  <c r="Y387" i="11"/>
  <c r="Y386" i="11"/>
  <c r="Y385" i="11"/>
  <c r="Y384" i="11"/>
  <c r="Y383" i="11"/>
  <c r="Y382" i="11"/>
  <c r="Y381" i="11"/>
  <c r="Y380" i="11"/>
  <c r="Y379" i="11"/>
  <c r="Y378" i="11"/>
  <c r="Y377" i="11"/>
  <c r="Y376" i="11"/>
  <c r="Y375" i="11"/>
  <c r="Y374" i="11"/>
  <c r="Y373" i="11"/>
  <c r="Y372" i="11"/>
  <c r="Y371" i="11"/>
  <c r="Y370" i="11"/>
  <c r="Y369" i="11"/>
  <c r="Y368" i="11"/>
  <c r="Y367" i="11"/>
  <c r="Y366" i="11"/>
  <c r="Y365" i="11"/>
  <c r="Y364" i="11"/>
  <c r="Y363" i="11"/>
  <c r="Y362" i="11"/>
  <c r="Y361" i="11"/>
  <c r="Y360" i="11"/>
  <c r="Y359" i="11"/>
  <c r="Y358" i="11"/>
  <c r="Y357" i="11"/>
  <c r="Y356" i="11"/>
  <c r="Y355" i="11"/>
  <c r="Y354" i="11"/>
  <c r="Y353" i="11"/>
  <c r="Y352" i="11"/>
  <c r="Y351" i="11"/>
  <c r="Y350" i="11"/>
  <c r="Y349" i="11"/>
  <c r="Y348" i="11"/>
  <c r="Y347" i="11"/>
  <c r="Y346" i="11"/>
  <c r="Y345" i="11"/>
  <c r="Y344" i="11"/>
  <c r="Y343" i="11"/>
  <c r="Y342" i="11"/>
  <c r="Y341" i="11"/>
  <c r="Y340" i="11"/>
  <c r="Y339" i="11"/>
  <c r="Y338" i="11"/>
  <c r="Y337" i="11"/>
  <c r="Y336" i="11"/>
  <c r="Y335" i="11"/>
  <c r="Y334" i="11"/>
  <c r="Y333" i="11"/>
  <c r="Y332" i="11"/>
  <c r="Y331" i="11"/>
  <c r="Y330" i="11"/>
  <c r="Y329" i="11"/>
  <c r="Y328" i="11"/>
  <c r="Y327" i="11"/>
  <c r="Y326" i="11"/>
  <c r="Y325" i="11"/>
  <c r="Y324" i="11"/>
  <c r="Y323" i="11"/>
  <c r="Y322" i="11"/>
  <c r="Y321" i="11"/>
  <c r="Y320" i="11"/>
  <c r="Y319" i="11"/>
  <c r="Y318" i="11"/>
  <c r="Y317" i="11"/>
  <c r="Y316" i="11"/>
  <c r="Y315" i="11"/>
  <c r="Y314" i="11"/>
  <c r="Y313" i="11"/>
  <c r="Y312" i="11"/>
  <c r="Y311" i="11"/>
  <c r="Y310" i="11"/>
  <c r="Y309" i="11"/>
  <c r="Y308" i="11"/>
  <c r="Y307" i="11"/>
  <c r="Y306" i="11"/>
  <c r="Y305" i="11"/>
  <c r="Y304" i="11"/>
  <c r="Y303" i="11"/>
  <c r="Y302" i="11"/>
  <c r="Y301" i="11"/>
  <c r="Y300" i="11"/>
  <c r="Y299" i="11"/>
  <c r="Y298" i="11"/>
  <c r="Y297" i="11"/>
  <c r="Y296" i="11"/>
  <c r="Y295" i="11"/>
  <c r="Y294" i="11"/>
  <c r="Y293" i="11"/>
  <c r="Y292" i="11"/>
  <c r="Y291" i="11"/>
  <c r="Y290" i="11"/>
  <c r="Y289" i="11"/>
  <c r="Y288" i="11"/>
  <c r="Y287" i="11"/>
  <c r="Y286" i="11"/>
  <c r="Y285" i="11"/>
  <c r="Y284" i="11"/>
  <c r="Y283" i="11"/>
  <c r="Y282" i="11"/>
  <c r="Y281" i="11"/>
  <c r="Y280" i="11"/>
  <c r="Y279" i="11"/>
  <c r="Y278" i="11"/>
  <c r="Y277" i="11"/>
  <c r="Y276" i="11"/>
  <c r="Y275" i="11"/>
  <c r="Y274" i="11"/>
  <c r="Y273" i="11"/>
  <c r="Y272" i="11"/>
  <c r="Y271" i="11"/>
  <c r="Y270" i="11"/>
  <c r="Y269" i="11"/>
  <c r="Y268" i="11"/>
  <c r="Y267" i="11"/>
  <c r="Y266" i="11"/>
  <c r="Y265" i="11"/>
  <c r="Y264" i="11"/>
  <c r="Y263" i="11"/>
  <c r="Y262" i="11"/>
  <c r="Y261" i="11"/>
  <c r="Y260" i="11"/>
  <c r="Y259" i="11"/>
  <c r="Y258" i="11"/>
  <c r="Y257" i="11"/>
  <c r="Y256" i="11"/>
  <c r="Y255" i="11"/>
  <c r="Y254" i="11"/>
  <c r="Y253" i="11"/>
  <c r="Y252" i="11"/>
  <c r="Y251" i="11"/>
  <c r="Y250" i="11"/>
  <c r="Y249" i="11"/>
  <c r="Y248" i="11"/>
  <c r="Y247" i="11"/>
  <c r="Y246" i="11"/>
  <c r="Y245" i="11"/>
  <c r="Y244" i="11"/>
  <c r="Y243" i="11"/>
  <c r="Y242" i="11"/>
  <c r="Y241" i="11"/>
  <c r="Y240" i="11"/>
  <c r="Y239" i="11"/>
  <c r="Y238" i="11"/>
  <c r="Y237" i="11"/>
  <c r="Y236" i="11"/>
  <c r="Y235" i="11"/>
  <c r="Y234" i="11"/>
  <c r="Y233" i="11"/>
  <c r="Y232" i="11"/>
  <c r="Y231" i="11"/>
  <c r="Y230" i="11"/>
  <c r="Y229" i="11"/>
  <c r="Y228" i="11"/>
  <c r="Y227" i="11"/>
  <c r="Y226" i="11"/>
  <c r="Y225" i="11"/>
  <c r="Y224" i="11"/>
  <c r="Y223" i="11"/>
  <c r="Y222" i="11"/>
  <c r="Y221" i="11"/>
  <c r="Y220" i="11"/>
  <c r="Y219" i="11"/>
  <c r="Y218" i="11"/>
  <c r="Y217" i="11"/>
  <c r="Y216" i="11"/>
  <c r="Y215" i="11"/>
  <c r="Y214" i="11"/>
  <c r="Y213" i="11"/>
  <c r="Y212" i="11"/>
  <c r="Y211" i="11"/>
  <c r="Y210" i="11"/>
  <c r="Y209" i="11"/>
  <c r="Y208" i="11"/>
  <c r="Y207" i="11"/>
  <c r="Y206" i="11"/>
  <c r="Y205" i="11"/>
  <c r="Y204" i="11"/>
  <c r="Y203" i="11"/>
  <c r="Y202" i="11"/>
  <c r="Y201" i="11"/>
  <c r="Y200" i="11"/>
  <c r="Y199" i="11"/>
  <c r="Y198" i="11"/>
  <c r="Y197" i="11"/>
  <c r="Y196" i="11"/>
  <c r="Y195" i="11"/>
  <c r="Y194" i="11"/>
  <c r="Y193" i="11"/>
  <c r="Y192" i="11"/>
  <c r="Y191" i="11"/>
  <c r="Y190" i="11"/>
  <c r="Y189" i="11"/>
  <c r="Y188" i="11"/>
  <c r="Y187" i="11"/>
  <c r="Y186" i="11"/>
  <c r="Y185" i="11"/>
  <c r="Y184" i="11"/>
  <c r="Y183" i="11"/>
  <c r="Y182" i="11"/>
  <c r="Y181" i="11"/>
  <c r="Y180" i="11"/>
  <c r="Y179" i="11"/>
  <c r="Y178" i="11"/>
  <c r="Y177" i="11"/>
  <c r="Y176" i="11"/>
  <c r="Y175" i="11"/>
  <c r="Y174" i="11"/>
  <c r="Y173" i="11"/>
  <c r="Y172" i="11"/>
  <c r="Y171" i="11"/>
  <c r="Y170" i="11"/>
  <c r="Y169" i="11"/>
  <c r="Y168" i="11"/>
  <c r="Y167" i="11"/>
  <c r="Y166" i="11"/>
  <c r="Y165" i="11"/>
  <c r="Y164" i="11"/>
  <c r="Y163" i="11"/>
  <c r="Y162" i="11"/>
  <c r="Y161" i="11"/>
  <c r="Y160" i="11"/>
  <c r="Y159" i="11"/>
  <c r="Y158" i="11"/>
  <c r="Y157" i="11"/>
  <c r="Y156" i="11"/>
  <c r="Y155" i="11"/>
  <c r="Y154" i="11"/>
  <c r="Y153" i="11"/>
  <c r="Y152" i="11"/>
  <c r="Y151" i="11"/>
  <c r="Y150" i="11"/>
  <c r="Y149" i="11"/>
  <c r="Y148" i="11"/>
  <c r="Y147" i="11"/>
  <c r="Y146" i="11"/>
  <c r="Y145" i="11"/>
  <c r="Y144" i="11"/>
  <c r="Y143" i="11"/>
  <c r="Y142" i="11"/>
  <c r="Y141" i="11"/>
  <c r="Y140" i="11"/>
  <c r="Y139" i="11"/>
  <c r="Y138" i="11"/>
  <c r="Y137" i="11"/>
  <c r="Y136" i="11"/>
  <c r="Y135" i="11"/>
  <c r="Y134" i="11"/>
  <c r="Y133" i="11"/>
  <c r="Y132" i="11"/>
  <c r="Y131" i="11"/>
  <c r="Y130" i="11"/>
  <c r="Y129" i="11"/>
  <c r="Y128" i="11"/>
  <c r="Y127" i="11"/>
  <c r="Y126" i="11"/>
  <c r="Y125" i="11"/>
  <c r="Y124" i="11"/>
  <c r="Y123" i="11"/>
  <c r="Y122" i="11"/>
  <c r="Y121" i="11"/>
  <c r="Y120" i="11"/>
  <c r="Y119" i="11"/>
  <c r="Y118" i="11"/>
  <c r="Y117" i="11"/>
  <c r="Y116" i="11"/>
  <c r="Y115" i="11"/>
  <c r="Y114" i="11"/>
  <c r="Y113" i="11"/>
  <c r="Y112" i="11"/>
  <c r="Y111" i="11"/>
  <c r="Y110" i="11"/>
  <c r="Y109" i="11"/>
  <c r="Y108" i="11"/>
  <c r="Y107" i="11"/>
  <c r="Y106" i="11"/>
  <c r="Y105" i="11"/>
  <c r="Y104" i="11"/>
  <c r="Y103" i="11"/>
  <c r="Y102" i="11"/>
  <c r="Y101" i="11"/>
  <c r="Y100" i="11"/>
  <c r="Y99" i="11"/>
  <c r="Y98" i="11"/>
  <c r="Y97" i="11"/>
  <c r="Y96" i="11"/>
  <c r="Y95" i="11"/>
  <c r="Y94" i="11"/>
  <c r="Y93" i="11"/>
  <c r="Y92" i="11"/>
  <c r="Y91" i="11"/>
  <c r="Y90" i="11"/>
  <c r="Y89" i="11"/>
  <c r="Y88" i="11"/>
  <c r="Y87" i="11"/>
  <c r="Y86" i="11"/>
  <c r="Y85" i="11"/>
  <c r="Y84" i="11"/>
  <c r="Y83" i="11"/>
  <c r="Y82" i="11"/>
  <c r="Y81" i="11"/>
  <c r="Y80" i="11"/>
  <c r="Y79" i="11"/>
  <c r="Y78" i="11"/>
  <c r="Y77" i="11"/>
  <c r="Y76" i="11"/>
  <c r="Y75" i="11"/>
  <c r="Y74" i="11"/>
  <c r="Y73" i="11"/>
  <c r="Y72" i="11"/>
  <c r="Y71" i="11"/>
  <c r="Y70" i="11"/>
  <c r="Y69" i="11"/>
  <c r="Y68" i="11"/>
  <c r="Y67" i="11"/>
  <c r="Y66" i="11"/>
  <c r="Y65" i="11"/>
  <c r="Y64" i="11"/>
  <c r="Y63" i="11"/>
  <c r="Y62" i="11"/>
  <c r="Y61" i="11"/>
  <c r="Y60" i="11"/>
  <c r="Y59" i="11"/>
  <c r="Y58" i="11"/>
  <c r="Y57" i="11"/>
  <c r="Y56" i="11"/>
  <c r="Y55" i="11"/>
  <c r="Y54" i="11"/>
  <c r="Y53" i="11"/>
  <c r="Y52" i="11"/>
  <c r="Y51" i="11"/>
  <c r="Y50" i="11"/>
  <c r="Y49" i="11"/>
  <c r="Y48" i="11"/>
  <c r="Y47" i="11"/>
  <c r="Y46" i="11"/>
  <c r="Y45" i="11"/>
  <c r="Y44" i="11"/>
  <c r="Y43" i="11"/>
  <c r="Y42" i="11"/>
  <c r="Y41" i="11"/>
  <c r="Y40" i="11"/>
  <c r="Y39" i="11"/>
  <c r="Y38" i="11"/>
  <c r="Y37" i="11"/>
  <c r="Y36" i="11"/>
  <c r="Y35" i="11"/>
  <c r="Y34" i="11"/>
  <c r="Y33" i="11"/>
  <c r="Y32" i="11"/>
  <c r="Y31" i="11"/>
  <c r="Y30" i="11"/>
  <c r="Y29" i="11"/>
  <c r="Y28" i="11"/>
  <c r="Y27" i="11"/>
  <c r="Y26" i="11"/>
  <c r="Y25" i="11"/>
  <c r="Y24" i="11"/>
  <c r="Y23" i="11"/>
  <c r="Y22" i="11"/>
  <c r="Y21" i="11"/>
  <c r="Y20" i="11"/>
  <c r="Y19" i="11"/>
  <c r="Y18" i="11"/>
  <c r="Y17" i="11"/>
  <c r="Y16" i="11"/>
  <c r="Y15" i="11"/>
  <c r="Y14" i="11"/>
  <c r="Y13" i="11"/>
  <c r="Y12" i="11"/>
  <c r="Y11" i="11"/>
  <c r="Y10" i="11"/>
  <c r="Y9" i="11"/>
  <c r="Y8" i="11"/>
  <c r="Y7" i="11"/>
  <c r="Y6" i="11"/>
  <c r="Y5" i="11"/>
  <c r="Y4" i="1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P640" i="11"/>
  <c r="P639" i="11"/>
  <c r="P638" i="11"/>
  <c r="P637" i="11"/>
  <c r="P636" i="11"/>
  <c r="P635" i="11"/>
  <c r="P634" i="11"/>
  <c r="P633" i="11"/>
  <c r="P632" i="11"/>
  <c r="P631" i="11"/>
  <c r="P630" i="11"/>
  <c r="P629" i="11"/>
  <c r="P628" i="11"/>
  <c r="P627" i="11"/>
  <c r="P626" i="11"/>
  <c r="P625" i="11"/>
  <c r="P624" i="11"/>
  <c r="P623" i="11"/>
  <c r="P622" i="11"/>
  <c r="P621" i="11"/>
  <c r="P620" i="11"/>
  <c r="P619" i="11"/>
  <c r="P618" i="11"/>
  <c r="P617" i="11"/>
  <c r="P616" i="11"/>
  <c r="P615" i="11"/>
  <c r="P614" i="11"/>
  <c r="P613" i="11"/>
  <c r="P612" i="11"/>
  <c r="P611" i="11"/>
  <c r="P610" i="11"/>
  <c r="P609" i="11"/>
  <c r="P608" i="11"/>
  <c r="P607" i="11"/>
  <c r="P606" i="11"/>
  <c r="P605" i="11"/>
  <c r="P604" i="11"/>
  <c r="P603" i="11"/>
  <c r="P602" i="11"/>
  <c r="P601" i="11"/>
  <c r="P600" i="11"/>
  <c r="P599" i="11"/>
  <c r="P598" i="11"/>
  <c r="P597" i="11"/>
  <c r="P596" i="11"/>
  <c r="P595" i="11"/>
  <c r="P594" i="11"/>
  <c r="P593" i="11"/>
  <c r="P592" i="11"/>
  <c r="P591" i="11"/>
  <c r="P590" i="11"/>
  <c r="P589" i="11"/>
  <c r="P588" i="11"/>
  <c r="P587" i="11"/>
  <c r="P586" i="11"/>
  <c r="P585" i="11"/>
  <c r="P584" i="11"/>
  <c r="P583" i="11"/>
  <c r="P582" i="11"/>
  <c r="P581" i="11"/>
  <c r="P580" i="11"/>
  <c r="P579" i="11"/>
  <c r="P578" i="11"/>
  <c r="P577" i="11"/>
  <c r="P576" i="11"/>
  <c r="P575" i="11"/>
  <c r="P574" i="11"/>
  <c r="P573" i="11"/>
  <c r="P572" i="11"/>
  <c r="P571" i="11"/>
  <c r="P570" i="11"/>
  <c r="P569" i="11"/>
  <c r="P568" i="11"/>
  <c r="P567" i="11"/>
  <c r="P566" i="11"/>
  <c r="P565" i="11"/>
  <c r="P564" i="11"/>
  <c r="P563" i="11"/>
  <c r="P562" i="11"/>
  <c r="P561" i="11"/>
  <c r="P560" i="11"/>
  <c r="P559" i="11"/>
  <c r="P558" i="11"/>
  <c r="P557" i="11"/>
  <c r="P556" i="11"/>
  <c r="P555" i="11"/>
  <c r="P554" i="11"/>
  <c r="P553" i="11"/>
  <c r="P552" i="11"/>
  <c r="P551" i="11"/>
  <c r="P550" i="11"/>
  <c r="P549" i="11"/>
  <c r="P548" i="11"/>
  <c r="P547" i="11"/>
  <c r="P546" i="11"/>
  <c r="P545" i="11"/>
  <c r="P544" i="11"/>
  <c r="P543" i="11"/>
  <c r="P542" i="11"/>
  <c r="P541" i="11"/>
  <c r="P540" i="11"/>
  <c r="P539" i="11"/>
  <c r="P538" i="11"/>
  <c r="P537" i="11"/>
  <c r="P536" i="11"/>
  <c r="P535" i="11"/>
  <c r="P534" i="11"/>
  <c r="P533" i="11"/>
  <c r="P532" i="11"/>
  <c r="P531" i="11"/>
  <c r="P530" i="11"/>
  <c r="P529" i="11"/>
  <c r="P528" i="11"/>
  <c r="P527" i="11"/>
  <c r="P526" i="11"/>
  <c r="P525" i="11"/>
  <c r="P524" i="11"/>
  <c r="P523" i="11"/>
  <c r="P522" i="11"/>
  <c r="P521" i="11"/>
  <c r="P520" i="11"/>
  <c r="P519" i="11"/>
  <c r="P518" i="11"/>
  <c r="P517" i="11"/>
  <c r="P516" i="11"/>
  <c r="P515" i="11"/>
  <c r="P514" i="11"/>
  <c r="P513" i="11"/>
  <c r="P512" i="11"/>
  <c r="P511" i="11"/>
  <c r="P510" i="11"/>
  <c r="P509" i="11"/>
  <c r="P508" i="11"/>
  <c r="P507" i="11"/>
  <c r="P506" i="11"/>
  <c r="P505" i="11"/>
  <c r="P504" i="11"/>
  <c r="P503" i="11"/>
  <c r="P502" i="11"/>
  <c r="P501" i="11"/>
  <c r="P500" i="11"/>
  <c r="P499" i="11"/>
  <c r="P498" i="11"/>
  <c r="P497" i="11"/>
  <c r="P496" i="11"/>
  <c r="P495" i="11"/>
  <c r="P494" i="11"/>
  <c r="P493" i="11"/>
  <c r="P492" i="11"/>
  <c r="P491" i="11"/>
  <c r="P490" i="11"/>
  <c r="P489" i="11"/>
  <c r="P488" i="11"/>
  <c r="P487" i="11"/>
  <c r="P486" i="11"/>
  <c r="P485" i="11"/>
  <c r="P484" i="11"/>
  <c r="P483" i="11"/>
  <c r="P482" i="11"/>
  <c r="P481" i="11"/>
  <c r="P480" i="11"/>
  <c r="P479" i="11"/>
  <c r="P478" i="11"/>
  <c r="P477" i="11"/>
  <c r="P476" i="11"/>
  <c r="P475" i="11"/>
  <c r="P474" i="11"/>
  <c r="P473" i="11"/>
  <c r="P472" i="11"/>
  <c r="P471" i="11"/>
  <c r="P470" i="11"/>
  <c r="P469" i="11"/>
  <c r="P468" i="11"/>
  <c r="P467" i="11"/>
  <c r="P466" i="11"/>
  <c r="P465" i="11"/>
  <c r="P464" i="11"/>
  <c r="P463" i="11"/>
  <c r="P462" i="11"/>
  <c r="P461" i="11"/>
  <c r="P460" i="11"/>
  <c r="P459" i="11"/>
  <c r="P458" i="11"/>
  <c r="P457" i="11"/>
  <c r="P456" i="11"/>
  <c r="P455" i="11"/>
  <c r="P454" i="11"/>
  <c r="P453" i="11"/>
  <c r="P452" i="11"/>
  <c r="P451" i="11"/>
  <c r="P450" i="11"/>
  <c r="P449" i="11"/>
  <c r="P448" i="11"/>
  <c r="P447" i="11"/>
  <c r="P446" i="11"/>
  <c r="P445" i="11"/>
  <c r="P444" i="11"/>
  <c r="P443" i="11"/>
  <c r="P442" i="11"/>
  <c r="P441" i="11"/>
  <c r="P440" i="11"/>
  <c r="P439" i="11"/>
  <c r="P438" i="11"/>
  <c r="P437" i="11"/>
  <c r="P436" i="11"/>
  <c r="P435" i="11"/>
  <c r="P434" i="11"/>
  <c r="P433" i="11"/>
  <c r="P432" i="11"/>
  <c r="P431" i="11"/>
  <c r="P430" i="11"/>
  <c r="P429" i="11"/>
  <c r="P428" i="11"/>
  <c r="P427" i="11"/>
  <c r="P426" i="11"/>
  <c r="P425" i="11"/>
  <c r="P424" i="11"/>
  <c r="P423" i="11"/>
  <c r="P422" i="11"/>
  <c r="P421" i="11"/>
  <c r="P420" i="11"/>
  <c r="P419" i="11"/>
  <c r="P418" i="11"/>
  <c r="P417" i="11"/>
  <c r="P416" i="11"/>
  <c r="P415" i="11"/>
  <c r="P414" i="11"/>
  <c r="P413" i="11"/>
  <c r="P412" i="11"/>
  <c r="P411" i="11"/>
  <c r="P410" i="11"/>
  <c r="P409" i="11"/>
  <c r="P408" i="11"/>
  <c r="P407" i="11"/>
  <c r="P406" i="11"/>
  <c r="P405" i="11"/>
  <c r="P404" i="11"/>
  <c r="P403" i="11"/>
  <c r="P402" i="11"/>
  <c r="P401" i="11"/>
  <c r="P400" i="11"/>
  <c r="P399" i="11"/>
  <c r="P398" i="11"/>
  <c r="P397" i="11"/>
  <c r="P396" i="11"/>
  <c r="P395" i="11"/>
  <c r="P394" i="11"/>
  <c r="P393" i="11"/>
  <c r="P392" i="11"/>
  <c r="P391" i="11"/>
  <c r="P390" i="11"/>
  <c r="P389" i="11"/>
  <c r="P388" i="11"/>
  <c r="P387" i="11"/>
  <c r="P386" i="11"/>
  <c r="P385" i="11"/>
  <c r="P384" i="11"/>
  <c r="P383" i="11"/>
  <c r="P382" i="11"/>
  <c r="P381" i="11"/>
  <c r="P380" i="11"/>
  <c r="P379" i="11"/>
  <c r="P378" i="11"/>
  <c r="P377" i="11"/>
  <c r="P376" i="11"/>
  <c r="P375" i="11"/>
  <c r="P374" i="11"/>
  <c r="P373" i="11"/>
  <c r="P372" i="11"/>
  <c r="P371" i="11"/>
  <c r="P370" i="11"/>
  <c r="P369" i="11"/>
  <c r="P368" i="11"/>
  <c r="P367" i="11"/>
  <c r="P366" i="11"/>
  <c r="P365" i="11"/>
  <c r="P364" i="11"/>
  <c r="P363" i="11"/>
  <c r="P362" i="11"/>
  <c r="P361" i="11"/>
  <c r="P360" i="11"/>
  <c r="P359" i="11"/>
  <c r="P358" i="11"/>
  <c r="P357" i="11"/>
  <c r="P356" i="11"/>
  <c r="P355" i="11"/>
  <c r="P354" i="11"/>
  <c r="P353" i="11"/>
  <c r="P352" i="11"/>
  <c r="P351" i="11"/>
  <c r="P350" i="11"/>
  <c r="P349" i="11"/>
  <c r="P348" i="11"/>
  <c r="P347" i="11"/>
  <c r="P346" i="11"/>
  <c r="P345" i="11"/>
  <c r="P344" i="11"/>
  <c r="P343" i="11"/>
  <c r="P342" i="11"/>
  <c r="P341" i="11"/>
  <c r="P340" i="11"/>
  <c r="P339" i="11"/>
  <c r="P338" i="11"/>
  <c r="P337" i="11"/>
  <c r="P336" i="11"/>
  <c r="P335" i="11"/>
  <c r="P334" i="11"/>
  <c r="P333" i="11"/>
  <c r="P332" i="11"/>
  <c r="P331" i="11"/>
  <c r="P330" i="11"/>
  <c r="P329" i="11"/>
  <c r="P328" i="11"/>
  <c r="P327" i="11"/>
  <c r="P326" i="11"/>
  <c r="P325" i="11"/>
  <c r="P324" i="11"/>
  <c r="P323" i="11"/>
  <c r="P322" i="11"/>
  <c r="P321" i="11"/>
  <c r="P320" i="11"/>
  <c r="P319" i="11"/>
  <c r="P318" i="11"/>
  <c r="P317" i="11"/>
  <c r="P316" i="11"/>
  <c r="P315" i="11"/>
  <c r="P314" i="11"/>
  <c r="P313" i="11"/>
  <c r="P312" i="11"/>
  <c r="P311" i="11"/>
  <c r="P310" i="11"/>
  <c r="P309" i="11"/>
  <c r="P308" i="11"/>
  <c r="P307" i="11"/>
  <c r="P306" i="11"/>
  <c r="P305" i="11"/>
  <c r="P304" i="11"/>
  <c r="P303" i="11"/>
  <c r="P302" i="11"/>
  <c r="P301" i="11"/>
  <c r="P300" i="11"/>
  <c r="P299" i="11"/>
  <c r="P298" i="11"/>
  <c r="P297" i="11"/>
  <c r="P296" i="11"/>
  <c r="P295" i="11"/>
  <c r="P294" i="11"/>
  <c r="P293" i="11"/>
  <c r="P292" i="11"/>
  <c r="P291" i="11"/>
  <c r="P290" i="11"/>
  <c r="P289" i="11"/>
  <c r="P288" i="11"/>
  <c r="P287" i="11"/>
  <c r="P286" i="11"/>
  <c r="P285" i="11"/>
  <c r="P284" i="11"/>
  <c r="P283" i="11"/>
  <c r="P282" i="11"/>
  <c r="P281" i="11"/>
  <c r="P280" i="11"/>
  <c r="P279" i="11"/>
  <c r="P278" i="11"/>
  <c r="P277" i="11"/>
  <c r="P276" i="11"/>
  <c r="P275" i="11"/>
  <c r="P274" i="11"/>
  <c r="P273" i="11"/>
  <c r="P272" i="11"/>
  <c r="P271" i="11"/>
  <c r="P270" i="11"/>
  <c r="P269" i="11"/>
  <c r="P268" i="11"/>
  <c r="P267" i="11"/>
  <c r="P266" i="11"/>
  <c r="P265" i="11"/>
  <c r="P264" i="11"/>
  <c r="P263" i="11"/>
  <c r="P262" i="11"/>
  <c r="P261" i="11"/>
  <c r="P260" i="11"/>
  <c r="P259" i="11"/>
  <c r="P258" i="11"/>
  <c r="P257" i="11"/>
  <c r="P256" i="11"/>
  <c r="P255" i="11"/>
  <c r="P254" i="11"/>
  <c r="P253" i="11"/>
  <c r="P252" i="11"/>
  <c r="P251" i="11"/>
  <c r="P250" i="11"/>
  <c r="P249" i="11"/>
  <c r="P248" i="11"/>
  <c r="P247" i="11"/>
  <c r="P246" i="11"/>
  <c r="P245" i="11"/>
  <c r="P244" i="11"/>
  <c r="P243" i="11"/>
  <c r="P242" i="11"/>
  <c r="P241" i="11"/>
  <c r="P240" i="11"/>
  <c r="P239" i="11"/>
  <c r="P238" i="11"/>
  <c r="P237" i="11"/>
  <c r="P236" i="11"/>
  <c r="P235" i="11"/>
  <c r="P234" i="11"/>
  <c r="P233" i="11"/>
  <c r="P232" i="11"/>
  <c r="P231" i="11"/>
  <c r="P230" i="11"/>
  <c r="P229" i="11"/>
  <c r="P228" i="11"/>
  <c r="P227" i="11"/>
  <c r="P226" i="11"/>
  <c r="P225" i="11"/>
  <c r="P224" i="11"/>
  <c r="P223" i="11"/>
  <c r="P222" i="11"/>
  <c r="P221" i="11"/>
  <c r="P220" i="11"/>
  <c r="P219" i="11"/>
  <c r="P218" i="11"/>
  <c r="P217" i="11"/>
  <c r="P216" i="11"/>
  <c r="P215" i="11"/>
  <c r="P214" i="11"/>
  <c r="P213" i="11"/>
  <c r="P212" i="11"/>
  <c r="P211" i="11"/>
  <c r="P210" i="11"/>
  <c r="P209" i="11"/>
  <c r="P208" i="11"/>
  <c r="P207" i="11"/>
  <c r="P206" i="11"/>
  <c r="P205" i="11"/>
  <c r="P204" i="11"/>
  <c r="P203" i="11"/>
  <c r="P202" i="11"/>
  <c r="P201" i="11"/>
  <c r="P200" i="11"/>
  <c r="P199" i="11"/>
  <c r="P198" i="11"/>
  <c r="P197" i="11"/>
  <c r="P196" i="11"/>
  <c r="P195" i="11"/>
  <c r="P194" i="11"/>
  <c r="P193" i="11"/>
  <c r="P192" i="11"/>
  <c r="P191" i="11"/>
  <c r="P190" i="11"/>
  <c r="P189" i="11"/>
  <c r="P188" i="11"/>
  <c r="P187" i="11"/>
  <c r="P186" i="11"/>
  <c r="P185" i="11"/>
  <c r="P184" i="11"/>
  <c r="P183" i="11"/>
  <c r="P182" i="11"/>
  <c r="P181" i="11"/>
  <c r="P180" i="11"/>
  <c r="P179" i="11"/>
  <c r="P178" i="11"/>
  <c r="P177" i="11"/>
  <c r="P176" i="11"/>
  <c r="P175" i="11"/>
  <c r="P174" i="11"/>
  <c r="P173" i="11"/>
  <c r="P172" i="11"/>
  <c r="P171" i="11"/>
  <c r="P170" i="11"/>
  <c r="P169" i="11"/>
  <c r="P168" i="11"/>
  <c r="P167" i="11"/>
  <c r="P166" i="11"/>
  <c r="P165" i="11"/>
  <c r="P164" i="11"/>
  <c r="P163" i="11"/>
  <c r="P162" i="11"/>
  <c r="P161" i="11"/>
  <c r="P160" i="11"/>
  <c r="P159" i="11"/>
  <c r="P158" i="11"/>
  <c r="P157" i="11"/>
  <c r="P156" i="11"/>
  <c r="P155" i="11"/>
  <c r="P154" i="11"/>
  <c r="P153" i="11"/>
  <c r="P152" i="11"/>
  <c r="P151" i="11"/>
  <c r="P150" i="11"/>
  <c r="P149" i="11"/>
  <c r="P148" i="11"/>
  <c r="P147" i="11"/>
  <c r="P146" i="11"/>
  <c r="P145" i="11"/>
  <c r="P144" i="11"/>
  <c r="P143" i="11"/>
  <c r="P142" i="11"/>
  <c r="P141" i="11"/>
  <c r="P140" i="11"/>
  <c r="P139" i="11"/>
  <c r="P138" i="11"/>
  <c r="P137" i="11"/>
  <c r="P136" i="11"/>
  <c r="P135" i="11"/>
  <c r="P134" i="11"/>
  <c r="P133" i="11"/>
  <c r="P132" i="11"/>
  <c r="P131" i="11"/>
  <c r="P130" i="11"/>
  <c r="P129" i="11"/>
  <c r="P128" i="11"/>
  <c r="P127" i="11"/>
  <c r="P126" i="11"/>
  <c r="P125" i="11"/>
  <c r="P124" i="11"/>
  <c r="P123" i="11"/>
  <c r="P122" i="11"/>
  <c r="P121" i="11"/>
  <c r="P120" i="11"/>
  <c r="P119" i="11"/>
  <c r="P118" i="11"/>
  <c r="P117" i="11"/>
  <c r="P116" i="11"/>
  <c r="P115" i="11"/>
  <c r="P114" i="11"/>
  <c r="P113" i="11"/>
  <c r="P112" i="11"/>
  <c r="P111" i="11"/>
  <c r="P110" i="11"/>
  <c r="P109" i="11"/>
  <c r="P108" i="11"/>
  <c r="P107" i="11"/>
  <c r="P106" i="11"/>
  <c r="P105" i="11"/>
  <c r="P104" i="11"/>
  <c r="P103" i="11"/>
  <c r="P102" i="11"/>
  <c r="P101" i="11"/>
  <c r="P100" i="11"/>
  <c r="P99" i="11"/>
  <c r="P98" i="11"/>
  <c r="P97" i="11"/>
  <c r="P96" i="11"/>
  <c r="P95" i="11"/>
  <c r="P94" i="11"/>
  <c r="P93" i="11"/>
  <c r="P92" i="11"/>
  <c r="P91" i="11"/>
  <c r="P90" i="11"/>
  <c r="P89" i="11"/>
  <c r="P88" i="11"/>
  <c r="P87" i="11"/>
  <c r="P86" i="11"/>
  <c r="P85" i="11"/>
  <c r="P84" i="11"/>
  <c r="P83" i="11"/>
  <c r="P82" i="11"/>
  <c r="P81" i="11"/>
  <c r="P80" i="11"/>
  <c r="P79" i="11"/>
  <c r="P78" i="11"/>
  <c r="P77" i="11"/>
  <c r="P76" i="11"/>
  <c r="P75" i="11"/>
  <c r="P74" i="11"/>
  <c r="P73" i="11"/>
  <c r="P72" i="11"/>
  <c r="P71" i="11"/>
  <c r="P70" i="11"/>
  <c r="P69" i="11"/>
  <c r="P68" i="11"/>
  <c r="P67" i="11"/>
  <c r="P66" i="11"/>
  <c r="P65" i="11"/>
  <c r="P64" i="1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21" i="11"/>
  <c r="P20" i="1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P5" i="11"/>
  <c r="P4" i="11"/>
  <c r="G640" i="11"/>
  <c r="G639" i="11"/>
  <c r="G638" i="11"/>
  <c r="G637" i="11"/>
  <c r="G636" i="11"/>
  <c r="G635" i="11"/>
  <c r="G634" i="11"/>
  <c r="G633" i="11"/>
  <c r="G632" i="11"/>
  <c r="G631" i="11"/>
  <c r="G630" i="11"/>
  <c r="G629" i="11"/>
  <c r="G628" i="11"/>
  <c r="G627" i="11"/>
  <c r="G626" i="11"/>
  <c r="G625" i="11"/>
  <c r="G624" i="11"/>
  <c r="G623" i="11"/>
  <c r="G622" i="11"/>
  <c r="G621" i="11"/>
  <c r="G620" i="11"/>
  <c r="G619" i="11"/>
  <c r="G618" i="11"/>
  <c r="G617" i="11"/>
  <c r="G616" i="11"/>
  <c r="G615" i="11"/>
  <c r="G614" i="11"/>
  <c r="G613" i="11"/>
  <c r="G612" i="11"/>
  <c r="G611" i="11"/>
  <c r="G610" i="11"/>
  <c r="G609" i="11"/>
  <c r="G608" i="11"/>
  <c r="G607" i="11"/>
  <c r="G606" i="11"/>
  <c r="G605" i="11"/>
  <c r="G604" i="11"/>
  <c r="G603" i="11"/>
  <c r="G602" i="11"/>
  <c r="G601" i="11"/>
  <c r="G600" i="11"/>
  <c r="G599" i="11"/>
  <c r="G598" i="11"/>
  <c r="G597" i="11"/>
  <c r="G596" i="11"/>
  <c r="G595" i="11"/>
  <c r="G594" i="11"/>
  <c r="G593" i="11"/>
  <c r="G592" i="11"/>
  <c r="G591" i="11"/>
  <c r="G590" i="11"/>
  <c r="G589" i="11"/>
  <c r="G588" i="11"/>
  <c r="G587" i="11"/>
  <c r="G586" i="11"/>
  <c r="G585" i="11"/>
  <c r="G584" i="11"/>
  <c r="G583" i="11"/>
  <c r="G582" i="11"/>
  <c r="G581" i="11"/>
  <c r="G580" i="11"/>
  <c r="G579" i="11"/>
  <c r="G578" i="11"/>
  <c r="G577" i="11"/>
  <c r="G576" i="11"/>
  <c r="G575" i="11"/>
  <c r="G574" i="11"/>
  <c r="G573" i="11"/>
  <c r="G572" i="11"/>
  <c r="G571" i="11"/>
  <c r="G570" i="11"/>
  <c r="G569" i="11"/>
  <c r="G568" i="11"/>
  <c r="G567" i="11"/>
  <c r="G566" i="11"/>
  <c r="G565" i="11"/>
  <c r="G564" i="11"/>
  <c r="G563" i="11"/>
  <c r="G562" i="11"/>
  <c r="G561" i="11"/>
  <c r="G560" i="11"/>
  <c r="G559" i="11"/>
  <c r="G558" i="11"/>
  <c r="G557" i="11"/>
  <c r="G556" i="11"/>
  <c r="G555" i="11"/>
  <c r="G554" i="11"/>
  <c r="G553" i="11"/>
  <c r="G552" i="11"/>
  <c r="G551" i="11"/>
  <c r="G550" i="11"/>
  <c r="G549" i="11"/>
  <c r="G548" i="11"/>
  <c r="G547" i="11"/>
  <c r="G546" i="11"/>
  <c r="G545" i="11"/>
  <c r="G544" i="11"/>
  <c r="G543" i="11"/>
  <c r="G542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9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516" i="11"/>
  <c r="G515" i="11"/>
  <c r="G514" i="11"/>
  <c r="G513" i="11"/>
  <c r="G512" i="11"/>
  <c r="G511" i="11"/>
  <c r="G510" i="11"/>
  <c r="G509" i="11"/>
  <c r="G508" i="11"/>
  <c r="G507" i="11"/>
  <c r="G506" i="11"/>
  <c r="G505" i="11"/>
  <c r="G504" i="11"/>
  <c r="G503" i="11"/>
  <c r="G502" i="11"/>
  <c r="G501" i="11"/>
  <c r="G500" i="11"/>
  <c r="G499" i="11"/>
  <c r="G498" i="11"/>
  <c r="G497" i="11"/>
  <c r="G496" i="11"/>
  <c r="G495" i="11"/>
  <c r="G494" i="11"/>
  <c r="G493" i="11"/>
  <c r="G492" i="11"/>
  <c r="G491" i="11"/>
  <c r="G490" i="11"/>
  <c r="G489" i="11"/>
  <c r="G488" i="11"/>
  <c r="G487" i="11"/>
  <c r="G486" i="11"/>
  <c r="G485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2" i="11"/>
  <c r="G471" i="11"/>
  <c r="G470" i="11"/>
  <c r="G469" i="11"/>
  <c r="G468" i="11"/>
  <c r="G467" i="11"/>
  <c r="G466" i="11"/>
  <c r="G465" i="11"/>
  <c r="G464" i="11"/>
  <c r="G463" i="11"/>
  <c r="G462" i="11"/>
  <c r="G461" i="11"/>
  <c r="G460" i="11"/>
  <c r="G459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5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2" i="11"/>
  <c r="G421" i="11"/>
  <c r="G420" i="11"/>
  <c r="G419" i="11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7" i="11"/>
  <c r="G386" i="11"/>
  <c r="G385" i="11"/>
  <c r="G384" i="11"/>
  <c r="G383" i="11"/>
  <c r="G382" i="11"/>
  <c r="G381" i="11"/>
  <c r="G380" i="11"/>
  <c r="G379" i="11"/>
  <c r="G378" i="11"/>
  <c r="G377" i="11"/>
  <c r="G376" i="11"/>
  <c r="G375" i="11"/>
  <c r="G374" i="11"/>
  <c r="G373" i="11"/>
  <c r="G372" i="11"/>
  <c r="G371" i="11"/>
  <c r="G370" i="11"/>
  <c r="G369" i="11"/>
  <c r="G368" i="11"/>
  <c r="G367" i="11"/>
  <c r="G366" i="11"/>
  <c r="G365" i="11"/>
  <c r="G364" i="11"/>
  <c r="G363" i="11"/>
  <c r="G362" i="11"/>
  <c r="G361" i="11"/>
  <c r="G360" i="11"/>
  <c r="G359" i="11"/>
  <c r="G358" i="11"/>
  <c r="G357" i="11"/>
  <c r="G356" i="11"/>
  <c r="G355" i="11"/>
  <c r="G354" i="11"/>
  <c r="G353" i="11"/>
  <c r="G352" i="11"/>
  <c r="G351" i="11"/>
  <c r="G350" i="11"/>
  <c r="G349" i="11"/>
  <c r="G348" i="11"/>
  <c r="G347" i="11"/>
  <c r="G346" i="11"/>
  <c r="G345" i="11"/>
  <c r="G344" i="11"/>
  <c r="G343" i="11"/>
  <c r="G342" i="11"/>
  <c r="G341" i="11"/>
  <c r="G340" i="11"/>
  <c r="G339" i="11"/>
  <c r="G338" i="11"/>
  <c r="G337" i="11"/>
  <c r="G336" i="11"/>
  <c r="G335" i="11"/>
  <c r="G334" i="11"/>
  <c r="G333" i="11"/>
  <c r="G332" i="11"/>
  <c r="G331" i="11"/>
  <c r="G330" i="11"/>
  <c r="G329" i="11"/>
  <c r="G328" i="11"/>
  <c r="G327" i="11"/>
  <c r="G326" i="11"/>
  <c r="G325" i="11"/>
  <c r="G324" i="11"/>
  <c r="G323" i="11"/>
  <c r="G322" i="11"/>
  <c r="G321" i="11"/>
  <c r="G320" i="11"/>
  <c r="G319" i="11"/>
  <c r="G318" i="11"/>
  <c r="G317" i="11"/>
  <c r="G316" i="11"/>
  <c r="G315" i="11"/>
  <c r="G314" i="11"/>
  <c r="G313" i="11"/>
  <c r="G312" i="11"/>
  <c r="G311" i="11"/>
  <c r="G310" i="11"/>
  <c r="G309" i="11"/>
  <c r="G308" i="11"/>
  <c r="G307" i="11"/>
  <c r="G306" i="11"/>
  <c r="G305" i="11"/>
  <c r="G304" i="11"/>
  <c r="G303" i="11"/>
  <c r="G302" i="11"/>
  <c r="G301" i="11"/>
  <c r="G300" i="11"/>
  <c r="G299" i="11"/>
  <c r="G298" i="11"/>
  <c r="G297" i="11"/>
  <c r="G296" i="11"/>
  <c r="G295" i="11"/>
  <c r="G294" i="11"/>
  <c r="G293" i="11"/>
  <c r="G292" i="11"/>
  <c r="G291" i="11"/>
  <c r="G290" i="11"/>
  <c r="G289" i="11"/>
  <c r="G288" i="11"/>
  <c r="G287" i="11"/>
  <c r="G286" i="11"/>
  <c r="G285" i="11"/>
  <c r="G284" i="11"/>
  <c r="G283" i="11"/>
  <c r="G282" i="11"/>
  <c r="G281" i="11"/>
  <c r="G280" i="11"/>
  <c r="G279" i="11"/>
  <c r="G278" i="11"/>
  <c r="G277" i="11"/>
  <c r="G276" i="11"/>
  <c r="G275" i="11"/>
  <c r="G274" i="11"/>
  <c r="G273" i="11"/>
  <c r="G272" i="11"/>
  <c r="G271" i="11"/>
  <c r="G270" i="11"/>
  <c r="G269" i="11"/>
  <c r="G268" i="11"/>
  <c r="G267" i="11"/>
  <c r="G266" i="11"/>
  <c r="G265" i="11"/>
  <c r="G264" i="11"/>
  <c r="G263" i="11"/>
  <c r="G262" i="11"/>
  <c r="G261" i="11"/>
  <c r="G260" i="11"/>
  <c r="G259" i="11"/>
  <c r="G258" i="11"/>
  <c r="G257" i="11"/>
  <c r="G256" i="11"/>
  <c r="G255" i="11"/>
  <c r="G254" i="11"/>
  <c r="G253" i="11"/>
  <c r="G252" i="11"/>
  <c r="G251" i="11"/>
  <c r="G250" i="11"/>
  <c r="G249" i="11"/>
  <c r="G248" i="11"/>
  <c r="G247" i="11"/>
  <c r="G246" i="11"/>
  <c r="G245" i="11"/>
  <c r="G244" i="11"/>
  <c r="G243" i="11"/>
  <c r="G242" i="11"/>
  <c r="G241" i="11"/>
  <c r="G240" i="11"/>
  <c r="G239" i="11"/>
  <c r="G238" i="11"/>
  <c r="G237" i="11"/>
  <c r="G236" i="11"/>
  <c r="G235" i="11"/>
  <c r="G234" i="11"/>
  <c r="G233" i="11"/>
  <c r="G232" i="11"/>
  <c r="G231" i="11"/>
  <c r="G230" i="11"/>
  <c r="G229" i="11"/>
  <c r="G228" i="11"/>
  <c r="G227" i="11"/>
  <c r="G226" i="11"/>
  <c r="G225" i="11"/>
  <c r="G224" i="11"/>
  <c r="G223" i="11"/>
  <c r="G222" i="11"/>
  <c r="G221" i="11"/>
  <c r="G220" i="11"/>
  <c r="G219" i="11"/>
  <c r="G218" i="11"/>
  <c r="G217" i="11"/>
  <c r="G216" i="11"/>
  <c r="G215" i="11"/>
  <c r="G214" i="11"/>
  <c r="G213" i="11"/>
  <c r="G212" i="11"/>
  <c r="G211" i="11"/>
  <c r="G210" i="11"/>
  <c r="G209" i="11"/>
  <c r="G208" i="11"/>
  <c r="G207" i="11"/>
  <c r="G206" i="11"/>
  <c r="G205" i="11"/>
  <c r="G204" i="11"/>
  <c r="G203" i="11"/>
  <c r="G202" i="11"/>
  <c r="G201" i="11"/>
  <c r="G200" i="11"/>
  <c r="G199" i="11"/>
  <c r="G198" i="11"/>
  <c r="G197" i="11"/>
  <c r="G196" i="11"/>
  <c r="G195" i="11"/>
  <c r="G194" i="11"/>
  <c r="G193" i="11"/>
  <c r="G192" i="11"/>
  <c r="G191" i="11"/>
  <c r="G190" i="11"/>
  <c r="G189" i="11"/>
  <c r="G188" i="11"/>
  <c r="G187" i="11"/>
  <c r="G186" i="1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12" i="11"/>
  <c r="G11" i="11"/>
  <c r="G10" i="11"/>
  <c r="G9" i="11"/>
  <c r="G8" i="11"/>
  <c r="G7" i="11"/>
  <c r="G6" i="11"/>
  <c r="G5" i="11"/>
  <c r="G4" i="11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H6" i="6"/>
  <c r="H7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A34" i="1"/>
  <c r="A33" i="1"/>
  <c r="A26" i="1"/>
  <c r="A25" i="1"/>
  <c r="E5" i="4"/>
  <c r="E6" i="4"/>
  <c r="E7" i="4"/>
  <c r="E8" i="4"/>
  <c r="C5" i="4"/>
  <c r="C6" i="4"/>
  <c r="C7" i="4"/>
  <c r="C8" i="4"/>
  <c r="C9" i="4"/>
  <c r="A4" i="4"/>
  <c r="A5" i="4"/>
  <c r="A6" i="4"/>
  <c r="A7" i="4"/>
  <c r="A8" i="4"/>
  <c r="A9" i="4"/>
  <c r="A10" i="4"/>
  <c r="A11" i="4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connections.xml><?xml version="1.0" encoding="utf-8"?>
<connections xmlns="http://schemas.openxmlformats.org/spreadsheetml/2006/main">
  <connection id="1" name="CA.P89" type="6" refreshedVersion="0" background="1" saveData="1">
    <textPr fileType="mac" sourceFile="/Users/annafeng/Desktop/agassiz trial/CA.P89.txt">
      <textFields>
        <textField/>
      </textFields>
    </textPr>
  </connection>
  <connection id="2" name="CADEPI" type="6" refreshedVersion="0" background="1" saveData="1">
    <textPr fileType="mac" sourceFile="/Users/annafeng/Desktop/agassiz trial/CADEPI.txt">
      <textFields>
        <textField/>
      </textFields>
    </textPr>
  </connection>
  <connection id="3" name="CADEPR" type="6" refreshedVersion="0" background="1" saveData="1">
    <textPr fileType="mac" sourceFile="/Users/annafeng/Desktop/agassiz trial/CADEPR.TXT">
      <textFields>
        <textField/>
      </textFields>
    </textPr>
  </connection>
  <connection id="4" name="CASS" type="6" refreshedVersion="0" background="1" saveData="1">
    <textPr fileType="mac" sourceFile="/Users/annafeng/Desktop/agassiz a77/CASS.TXT">
      <textFields>
        <textField/>
      </textFields>
    </textPr>
  </connection>
  <connection id="5" name="CASS1" type="6" refreshedVersion="0" background="1" saveData="1">
    <textPr fileType="mac" sourceFile="/Users/annafeng/Desktop/agassiz a77/CASS.TXT">
      <textFields>
        <textField/>
      </textFields>
    </textPr>
  </connection>
  <connection id="6" name="CHLOR" type="6" refreshedVersion="0" background="1" saveData="1">
    <textPr fileType="mac" sourceFile="/Users/annafeng/Desktop/agassiz trial/CHLOR.TXT">
      <textFields>
        <textField/>
      </textFields>
    </textPr>
  </connection>
  <connection id="7" name="CLORDEPI" type="6" refreshedVersion="0" background="1" saveData="1">
    <textPr fileType="mac" sourceFile="/Users/annafeng/Desktop/agassiz trial/CLORDEPI.txt">
      <textFields>
        <textField/>
      </textFields>
    </textPr>
  </connection>
  <connection id="8" name="CLORDEPR" type="6" refreshedVersion="0" background="1" saveData="1">
    <textPr fileType="mac" sourceFile="/Users/annafeng/Desktop/agassiz trial/CLORDEPR.TXT">
      <textFields>
        <textField/>
      </textFields>
    </textPr>
  </connection>
  <connection id="9" name="CLORSS" type="6" refreshedVersion="0" background="1" saveData="1">
    <textPr fileType="mac" sourceFile="/Users/annafeng/Desktop/agassiz a77/CLORSS.TXT">
      <textFields>
        <textField/>
      </textFields>
    </textPr>
  </connection>
  <connection id="10" name="DEL77-1D" type="6" refreshedVersion="0" background="1" saveData="1">
    <textPr fileType="mac" sourceFile="/Users/annafeng/Desktop/agassiz a77/DEL77-1D.TXT">
      <textFields>
        <textField/>
      </textFields>
    </textPr>
  </connection>
  <connection id="11" name="DEL77-2D" type="6" refreshedVersion="0" background="1" saveData="1">
    <textPr fileType="mac" sourceFile="/Users/annafeng/Desktop/agassiz a77/DEL77-2D.TXT">
      <textFields>
        <textField/>
      </textFields>
    </textPr>
  </connection>
  <connection id="12" name="DEL77-2I" type="6" refreshedVersion="0" background="1" saveData="1">
    <textPr fileType="mac" sourceFile="/Users/annafeng/Desktop/agassiz a77/DEL77-2I.TXT">
      <textFields>
        <textField/>
      </textFields>
    </textPr>
  </connection>
  <connection id="13" name="DEL77-3D" type="6" refreshedVersion="0" background="1" saveData="1">
    <textPr fileType="mac" sourceFile="/Users/annafeng/Desktop/agassiz a77/DEL77-3D.TXT">
      <textFields>
        <textField/>
      </textFields>
    </textPr>
  </connection>
  <connection id="14" name="DEL77Q2D" type="6" refreshedVersion="0" background="1" saveData="1">
    <textPr fileType="mac" sourceFile="/Users/annafeng/Desktop/agassiz a77/DEL77Q2D.TXT">
      <textFields>
        <textField/>
      </textFields>
    </textPr>
  </connection>
  <connection id="15" name="DEL89771" type="6" refreshedVersion="0" background="1" saveData="1">
    <textPr fileType="mac" sourceFile="/Users/annafeng/Desktop/agassiz a77/DEL89771.TXT">
      <textFields>
        <textField/>
      </textFields>
    </textPr>
  </connection>
  <connection id="16" name="DEL89772" type="6" refreshedVersion="0" background="1" saveData="1">
    <textPr fileType="mac" sourceFile="/Users/annafeng/Desktop/agassiz a77/DEL89772.TXT">
      <textFields>
        <textField/>
      </textFields>
    </textPr>
  </connection>
  <connection id="17" name="DEL89773" type="6" refreshedVersion="0" background="1" saveData="1">
    <textPr fileType="mac" sourceFile="/Users/annafeng/Desktop/agassiz a77/DEL89773.TXT">
      <textFields>
        <textField/>
      </textFields>
    </textPr>
  </connection>
  <connection id="18" name="DELDEVTR" type="6" refreshedVersion="0" background="1" saveData="1">
    <textPr fileType="mac" sourceFile="/Users/annafeng/Desktop/agassiz a77/DELDEVTR.TXT">
      <textFields>
        <textField/>
      </textFields>
    </textPr>
  </connection>
  <connection id="19" name="DELDGDPR" type="6" refreshedVersion="0" background="1" saveData="1">
    <textPr fileType="mac" sourceFile="/Users/annafeng/Desktop/agassiz a77/DELDGDPR.TXT">
      <textFields>
        <textField/>
      </textFields>
    </textPr>
  </connection>
  <connection id="20" name="DELSS1" type="6" refreshedVersion="0" background="1" saveData="1">
    <textPr fileType="mac" sourceFile="/Users/annafeng/Desktop/agassiz a77/DELSS1.TXT">
      <textFields>
        <textField/>
      </textFields>
    </textPr>
  </connection>
  <connection id="21" name="DELSS1DR" type="6" refreshedVersion="0" background="1" saveData="1">
    <textPr fileType="mac" sourceFile="/Users/annafeng/Desktop/agassiz a77/DELSS1DR.TXT">
      <textFields>
        <textField/>
      </textFields>
    </textPr>
  </connection>
  <connection id="22" name="DELSS2" type="6" refreshedVersion="0" background="1" saveData="1">
    <textPr fileType="mac" sourceFile="/Users/annafeng/Desktop/agassiz a77/DELSS2.TXT">
      <textFields>
        <textField/>
      </textFields>
    </textPr>
  </connection>
  <connection id="23" name="DELSS2DR" type="6" refreshedVersion="0" background="1" saveData="1">
    <textPr fileType="mac" sourceFile="/Users/annafeng/Desktop/agassiz a77/DELSS2DR.TXT">
      <textFields>
        <textField/>
      </textFields>
    </textPr>
  </connection>
  <connection id="24" name="DELTADG" type="6" refreshedVersion="0" background="1" saveData="1">
    <textPr fileType="mac" sourceFile="/Users/annafeng/Desktop/agassiz a77/DELTADG.TXT">
      <textFields>
        <textField/>
      </textFields>
    </textPr>
  </connection>
  <connection id="25" name="DENSDEPR" type="6" refreshedVersion="0" background="1" saveData="1">
    <textPr fileType="mac" sourceFile="/Users/annafeng/Desktop/agassiz a77/DENSDEPR.TXT">
      <textFields>
        <textField/>
      </textFields>
    </textPr>
  </connection>
  <connection id="26" name="DENSDEPR1" type="6" refreshedVersion="0" background="1" saveData="1">
    <textPr fileType="mac" sourceFile="/Users/annafeng/Desktop/agassiz a77/DENSDEPR.TXT">
      <textFields>
        <textField/>
      </textFields>
    </textPr>
  </connection>
  <connection id="27" name="DENSITY" type="6" refreshedVersion="0" background="1" saveData="1">
    <textPr fileType="mac" sourceFile="/Users/annafeng/Desktop/agassiz a77/DENSITY.TXT">
      <textFields>
        <textField/>
      </textFields>
    </textPr>
  </connection>
  <connection id="28" name="DFISHER.90" type="6" refreshedVersion="0" background="1" saveData="1">
    <textPr fileType="mac" sourceFile="/Users/annafeng/Desktop/agassiz trial/DFISHER.90.TXT">
      <textFields>
        <textField/>
      </textFields>
    </textPr>
  </connection>
  <connection id="29" name="DUSTDG" type="6" refreshedVersion="0" background="1" saveData="1">
    <textPr fileType="mac" sourceFile="/Users/annafeng/Desktop/agassiz trial/DUSTDG.TXT">
      <textFields>
        <textField/>
      </textFields>
    </textPr>
  </connection>
  <connection id="30" name="DUSTDG.RAW" type="6" refreshedVersion="0" background="1" saveData="1">
    <textPr fileType="mac" sourceFile="/Users/annafeng/Desktop/agassiz trial/DUSTDG.RAW.TXT">
      <textFields>
        <textField/>
      </textFields>
    </textPr>
  </connection>
  <connection id="31" name="DUSTDGAT" type="6" refreshedVersion="0" background="1" saveData="1">
    <textPr fileType="mac" sourceFile="/Users/annafeng/Desktop/agassiz trial/DUSTDGAT.TXT">
      <textFields>
        <textField/>
      </textFields>
    </textPr>
  </connection>
  <connection id="32" name="DUSTDGDI" type="6" refreshedVersion="0" background="1" saveData="1">
    <textPr fileType="mac" sourceFile="/Users/annafeng/Desktop/agassiz trial/DUSTDGDI.txt">
      <textFields>
        <textField/>
      </textFields>
    </textPr>
  </connection>
  <connection id="33" name="DUSTDGDR" type="6" refreshedVersion="0" background="1" saveData="1">
    <textPr fileType="mac" sourceFile="/Users/annafeng/Desktop/agassiz trial/DUSTDGDR.TXT">
      <textFields>
        <textField/>
      </textFields>
    </textPr>
  </connection>
  <connection id="34" name="K.TXT" type="6" refreshedVersion="0" background="1" saveData="1">
    <textPr fileType="mac" sourceFile="/Users/annafeng/Desktop/agassiz trial/K.TXT.txt">
      <textFields>
        <textField/>
      </textFields>
    </textPr>
  </connection>
  <connection id="35" name="KDEPI" type="6" refreshedVersion="0" background="1" saveData="1">
    <textPr fileType="mac" sourceFile="/Users/annafeng/Desktop/agassiz trial/KDEPI.txt">
      <textFields>
        <textField/>
      </textFields>
    </textPr>
  </connection>
  <connection id="36" name="KDEPR" type="6" refreshedVersion="0" background="1" saveData="1">
    <textPr fileType="mac" sourceFile="/Users/annafeng/Desktop/agassiz trial/KDEPR.TXT">
      <textFields>
        <textField/>
      </textFields>
    </textPr>
  </connection>
  <connection id="37" name="KSS" type="6" refreshedVersion="0" background="1" saveData="1">
    <textPr fileType="mac" sourceFile="/Users/annafeng/Desktop/agassiz a77/KSS.TXT">
      <textFields>
        <textField/>
      </textFields>
    </textPr>
  </connection>
  <connection id="38" name="LAMDG-1Y" type="6" refreshedVersion="0" background="1" saveData="1">
    <textPr fileType="mac" sourceFile="/Users/annafeng/Desktop/agassiz trial/LAMDG-1Y.TXT">
      <textFields>
        <textField/>
      </textFields>
    </textPr>
  </connection>
  <connection id="39" name="LIEFMKEE" type="6" refreshedVersion="0" background="1" saveData="1">
    <textPr fileType="mac" sourceFile="/Users/annafeng/Desktop/agassiz trial/LIEFMKEE.TXT">
      <textFields>
        <textField/>
      </textFields>
    </textPr>
  </connection>
  <connection id="40" name="LOG89771" type="6" refreshedVersion="0" background="1" saveData="1">
    <textPr fileType="mac" sourceFile="/Users/annafeng/Desktop/agassiz a77/LOG89771.TXT">
      <textFields>
        <textField/>
      </textFields>
    </textPr>
  </connection>
  <connection id="41" name="LOG89772" type="6" refreshedVersion="0" background="1" saveData="1">
    <textPr fileType="mac" sourceFile="/Users/annafeng/Desktop/agassiz a77/LOG89772.TXT">
      <textFields>
        <textField/>
      </textFields>
    </textPr>
  </connection>
  <connection id="42" name="LOG89773" type="6" refreshedVersion="0" background="1" saveData="1">
    <textPr fileType="mac" sourceFile="/Users/annafeng/Desktop/agassiz a77/LOG89773.TXT">
      <textFields>
        <textField/>
      </textFields>
    </textPr>
  </connection>
  <connection id="43" name="LOGDG" type="6" refreshedVersion="0" background="1" saveData="1">
    <textPr fileType="mac" sourceFile="/Users/annafeng/Desktop/agassiz a77/LOGDG.TXT">
      <textFields>
        <textField/>
      </textFields>
    </textPr>
  </connection>
  <connection id="44" name="LOGSS1" type="6" refreshedVersion="0" background="1" saveData="1">
    <textPr fileType="mac" sourceFile="/Users/annafeng/Desktop/agassiz a77/LOGSS1.TXT">
      <textFields>
        <textField/>
      </textFields>
    </textPr>
  </connection>
  <connection id="45" name="MG" type="6" refreshedVersion="0" background="1" saveData="1">
    <textPr fileType="mac" sourceFile="/Users/annafeng/Desktop/agassiz trial/MG.TXT">
      <textFields>
        <textField/>
      </textFields>
    </textPr>
  </connection>
  <connection id="46" name="MGDEPI" type="6" refreshedVersion="0" background="1" saveData="1">
    <textPr fileType="mac" sourceFile="/Users/annafeng/Desktop/agassiz trial/MGDEPI.txt">
      <textFields>
        <textField/>
      </textFields>
    </textPr>
  </connection>
  <connection id="47" name="MGDEPR" type="6" refreshedVersion="0" background="1" saveData="1">
    <textPr fileType="mac" sourceFile="/Users/annafeng/Desktop/agassiz trial/MGDEPR.TXT">
      <textFields>
        <textField/>
      </textFields>
    </textPr>
  </connection>
  <connection id="48" name="MGSS" type="6" refreshedVersion="0" background="1" saveData="1">
    <textPr fileType="mac" sourceFile="/Users/annafeng/Desktop/agassiz a77/MGSS.TXT">
      <textFields>
        <textField/>
      </textFields>
    </textPr>
  </connection>
  <connection id="49" name="NA" type="6" refreshedVersion="0" background="1" saveData="1">
    <textPr fileType="mac" sourceFile="/Users/annafeng/Desktop/agassiz trial/NA.TXT">
      <textFields>
        <textField/>
      </textFields>
    </textPr>
  </connection>
  <connection id="50" name="NADEPI" type="6" refreshedVersion="0" background="1" saveData="1">
    <textPr fileType="mac" sourceFile="/Users/annafeng/Desktop/agassiz trial/NADEPI.txt">
      <textFields>
        <textField/>
      </textFields>
    </textPr>
  </connection>
  <connection id="51" name="NADEPR" type="6" refreshedVersion="0" background="1" saveData="1">
    <textPr fileType="mac" sourceFile="/Users/annafeng/Desktop/agassiz trial/NADEPR.TXT">
      <textFields>
        <textField/>
      </textFields>
    </textPr>
  </connection>
  <connection id="52" name="NASS" type="6" refreshedVersion="0" background="1" saveData="1">
    <textPr fileType="mac" sourceFile="/Users/annafeng/Desktop/agassiz a77/NASS.TXT">
      <textFields>
        <textField/>
      </textFields>
    </textPr>
  </connection>
  <connection id="53" name="NEGIONDG" type="6" refreshedVersion="0" background="1" saveData="1">
    <textPr fileType="mac" sourceFile="/Users/annafeng/Desktop/agassiz trial/NEGIONDG.TXT">
      <textFields>
        <textField/>
      </textFields>
    </textPr>
  </connection>
  <connection id="54" name="NITRATE" type="6" refreshedVersion="0" background="1" saveData="1">
    <textPr fileType="mac" sourceFile="/Users/annafeng/Desktop/agassiz trial/NITRATE.TXT">
      <textFields>
        <textField/>
      </textFields>
    </textPr>
  </connection>
  <connection id="55" name="NITRDEPI" type="6" refreshedVersion="0" background="1" saveData="1">
    <textPr fileType="mac" sourceFile="/Users/annafeng/Desktop/agassiz trial/NITRDEPI.TXT">
      <textFields>
        <textField/>
      </textFields>
    </textPr>
  </connection>
  <connection id="56" name="NITRDEPR" type="6" refreshedVersion="0" background="1" saveData="1">
    <textPr fileType="mac" sourceFile="/Users/annafeng/Desktop/agassiz trial/NITRDEPR.TXT">
      <textFields>
        <textField/>
      </textFields>
    </textPr>
  </connection>
  <connection id="57" name="NITRSS" type="6" refreshedVersion="0" background="1" saveData="1">
    <textPr fileType="mac" sourceFile="/Users/annafeng/Desktop/agassiz a77/NITRSS.TXT">
      <textFields>
        <textField/>
      </textFields>
    </textPr>
  </connection>
  <connection id="58" name="ODDSDRAM" type="6" refreshedVersion="0" background="1" saveData="1">
    <textPr fileType="mac" codePage="10000" sourceFile="/Users/annafeng/Desktop/agassiz trial/ODDSDRAM.TXT">
      <textFields>
        <textField/>
      </textFields>
    </textPr>
  </connection>
  <connection id="59" name="POSIONDG" type="6" refreshedVersion="0" background="1" saveData="1">
    <textPr fileType="mac" sourceFile="/Users/annafeng/Desktop/agassiz trial/POSIONDG.TXT">
      <textFields>
        <textField/>
      </textFields>
    </textPr>
  </connection>
  <connection id="60" name="SULF2.TXT" type="6" refreshedVersion="0" background="1" saveData="1">
    <textPr fileType="mac" sourceFile="/Users/annafeng/Desktop/agassiz trial/SULF2.TXT.txt">
      <textFields>
        <textField/>
      </textFields>
    </textPr>
  </connection>
  <connection id="61" name="SULFDEPI" type="6" refreshedVersion="0" background="1" saveData="1">
    <textPr fileType="mac" sourceFile="/Users/annafeng/Desktop/agassiz trial/SULFDEPI.TXT">
      <textFields>
        <textField/>
      </textFields>
    </textPr>
  </connection>
  <connection id="62" name="SULFDEPR" type="6" refreshedVersion="0" background="1" saveData="1">
    <textPr fileType="mac" sourceFile="/Users/annafeng/Desktop/agassiz trial/SULFDEPR.TXT">
      <textFields>
        <textField/>
      </textFields>
    </textPr>
  </connection>
  <connection id="63" name="SULFSS" type="6" refreshedVersion="0" background="1" saveData="1">
    <textPr fileType="mac" sourceFile="/Users/annafeng/Desktop/agassiz a77/SULFSS.TXT">
      <textFields>
        <textField/>
      </textFields>
    </textPr>
  </connection>
</connections>
</file>

<file path=xl/sharedStrings.xml><?xml version="1.0" encoding="utf-8"?>
<sst xmlns="http://schemas.openxmlformats.org/spreadsheetml/2006/main" count="322" uniqueCount="243">
  <si>
    <t>' AL IN UNDER SNOW SENSOR DONE IN 1989   NEAR A77 SITE    TOP=0'</t>
  </si>
  <si>
    <t>' PPB  DONE ON AA   COLLECTED BY DAF '</t>
  </si>
  <si>
    <t xml:space="preserve"> 17  1  5.3529</t>
  </si>
  <si>
    <t>_x001A__x001A_</t>
  </si>
  <si>
    <t>' CA IN UNDER SNOW SENSOR DONE IN 1989   NEAR A77 SITE    TOP=0'</t>
  </si>
  <si>
    <t>'  AGASSIZ A77 SITE  [CHLORIDE] ION CONC  TOP= MAY 10 89  DONE DIONEX'</t>
  </si>
  <si>
    <t>'  DATA ONLY GOES WITH LOGSS1  AND OTHER SS DATA SETS S04 NITR DELTA'</t>
  </si>
  <si>
    <t>17 2 5.3529</t>
  </si>
  <si>
    <t>' AGASSIZ [DEPTH O-18] PIT89/77-1  TOP=MAY 8 89    1.5 M FROM SNOW SENSOR '</t>
  </si>
  <si>
    <t>' BASIC DEPTH DEL O-18 DATA  PAIRS  DEPTHS REAL WRT DAF LOG89771 '</t>
  </si>
  <si>
    <t xml:space="preserve">     74     100.0   1.00000</t>
  </si>
  <si>
    <t>' AGASSIZ  [DEPTH O-18] PIT89/77-2  TOP =6 CM BELOW MAY 10 89 SURFACE'</t>
  </si>
  <si>
    <t>' BASIC DATA PAIRS DEPTH M WRT LOG89772.P89 RIGHT UNDER SNOW DEPTH SENSOR'</t>
  </si>
  <si>
    <t xml:space="preserve">     45     100.0   1.00000</t>
  </si>
  <si>
    <t>'  THIS IS AN IMPORTANT PIT THAT RELATES TO LOGGER DATA '</t>
  </si>
  <si>
    <t>'  DEL77-2D -- DEL77Q2D (DENSDEPR) -- DEL205D2 = SUMPRCIP(\WEATHER) '</t>
  </si>
  <si>
    <t>' AGASSIZ [O-18] EQL ICE DEPTH INTS PIT89/77-2  TOP =1.9 CM ICE BELOW MAY 10'</t>
  </si>
  <si>
    <t>' 89 SURFACE RIGHT UNDER SNOW DEPTH SENSOR  USES DEL77-2D.P89  MER77 DENSITY '</t>
  </si>
  <si>
    <t xml:space="preserve">        38   1.000    1.000000</t>
  </si>
  <si>
    <t>' AGASSIZ [DEPTH O-18] PIT89/77-3  TOP= MAY 11 89  42 M FROM SNOW SENSOR'</t>
  </si>
  <si>
    <t>' BASIC  DATA  PAIRS SAMPLES D89-201 TO 240  DEPTH M USES  LOG89773.P89'</t>
  </si>
  <si>
    <t xml:space="preserve">     40     100.0   1.00000</t>
  </si>
  <si>
    <t>' EQUAL REAL DEP DELS 1 CM TOP = 6 CM  SURFACE = MAY 10 89 '</t>
  </si>
  <si>
    <t>' PIT 89 77-2  UNDER SNOW SENSOR 2   BEFORE CORRECTION TO DENSITY .205'</t>
  </si>
  <si>
    <t xml:space="preserve">        94   1.000    1.000000</t>
  </si>
  <si>
    <t>SINGLE COLUMN VERSION</t>
  </si>
  <si>
    <t>' AGASSIZ PIT89/77-1  TOP=MAY 8 89    1.5 M FROM SNOW SENSOR '</t>
  </si>
  <si>
    <t>' DEL O-18 DATA  GOES WITH LOG FILE       LOGSS1.P89 '</t>
  </si>
  <si>
    <t>74 1 1</t>
  </si>
  <si>
    <t>' AGASSIZ  PIT89/77-2  TOP =6 CM BELOW MAY 10 89 SURFACE RIGHT UNDER'</t>
  </si>
  <si>
    <t>' SNOW DEPTH SENSOR DEL O-18 DATA      GOES WITH      LOGSS2.P89   '</t>
  </si>
  <si>
    <t xml:space="preserve"> 45 1 1</t>
  </si>
  <si>
    <t xml:space="preserve">                            -39.26 -42.00 -42.13 -41.50 -42.13 -41.45</t>
  </si>
  <si>
    <t>' SAMPLE NUMBERS D89-104 TO D89-150    NB 142 &amp; 135 WERE DUMMY WATER'</t>
  </si>
  <si>
    <t>' AGASSIZ PIT89/77-3  TOP= MAY 11 89     ABOUT 42 M FROM SNOW SENSOR'</t>
  </si>
  <si>
    <t>' DEL O-18 DATA  SAMPLES D89-201 TO 240  NONE MISSING  USE LOGSS3.P89'</t>
  </si>
  <si>
    <t xml:space="preserve">  40  1  1</t>
  </si>
  <si>
    <t xml:space="preserve">                                          -36.60 -37.49 -38.09 -44.20</t>
  </si>
  <si>
    <t>' DEVON TRAVERSE MASS BALANCE STAKE SAMPLES O-18 FROM DENSITY BAGS'</t>
  </si>
  <si>
    <t>' AT THE STAKE #S  %.'</t>
  </si>
  <si>
    <t>24 1 1</t>
  </si>
  <si>
    <t>DEVON    %.</t>
  </si>
  <si>
    <t>POLE</t>
  </si>
  <si>
    <t>==============</t>
  </si>
  <si>
    <t>EF-S    -25.73</t>
  </si>
  <si>
    <t>N/S     -30.36</t>
  </si>
  <si>
    <t>EF-W    -28.96</t>
  </si>
  <si>
    <t>H-S-2   -27.21</t>
  </si>
  <si>
    <t>11-1    -29.17</t>
  </si>
  <si>
    <t>F-W     -29.53</t>
  </si>
  <si>
    <t>H-H      missing</t>
  </si>
  <si>
    <t>7       -31.99</t>
  </si>
  <si>
    <t>1       -36.09</t>
  </si>
  <si>
    <t>10-2    -33.45</t>
  </si>
  <si>
    <t>6       -33.56</t>
  </si>
  <si>
    <t>11-3    -31.27</t>
  </si>
  <si>
    <t>D-W     -32.12</t>
  </si>
  <si>
    <t>E-S     -25.81</t>
  </si>
  <si>
    <t>K-S     -26.81</t>
  </si>
  <si>
    <t>FH-W    -28.38</t>
  </si>
  <si>
    <t>10-1    -29.38</t>
  </si>
  <si>
    <t>DE W    -29.04</t>
  </si>
  <si>
    <t>FH-S    -24.69</t>
  </si>
  <si>
    <t>K-W     -30.63</t>
  </si>
  <si>
    <t>F-S     -26.50</t>
  </si>
  <si>
    <t>E-W     -30.12</t>
  </si>
  <si>
    <t>H-S-I   -25.56</t>
  </si>
  <si>
    <t>D-S     -22.19</t>
  </si>
  <si>
    <t>H-W     -31.69  possibly the missing H-H ?_x001A__x001A_</t>
  </si>
  <si>
    <t>' AGASSIZ DENNIS GREG PIT 1989 [DEPR DEL O-18]  TOP=MAY 89   %.'</t>
  </si>
  <si>
    <t>' BASIC DATA PAIRS   DEPTHS WRT FRITZ CORE/SAMPLE LOG  IN M '</t>
  </si>
  <si>
    <t xml:space="preserve">    671     100.0   1.00000</t>
  </si>
  <si>
    <t>' AGASSIZ DELTA O-18  UNDER SNOW SENSOR PIT 89   FIRST MEASURE'</t>
  </si>
  <si>
    <t>' %.   THERE IS ANOTHER FILES WITH REMEASURE DELSS2.P89 '</t>
  </si>
  <si>
    <t>17  1  5.3529</t>
  </si>
  <si>
    <t>-24.39_x001A__x001A_</t>
  </si>
  <si>
    <t>' UNDER SNOW SENSOR #2 CHEM PIT (DEPR O-18) AT A77 SITE ABOUT MAY 10 89'</t>
  </si>
  <si>
    <t>' BASIC DATA PAIRS  TOP=0 DEPR WRT FRITZ LOG  MEASURE  1 THERE IS A  2'</t>
  </si>
  <si>
    <t xml:space="preserve">     17     100.0   1.00000</t>
  </si>
  <si>
    <t>' AGASSIZ SNOW SENSOR PIT MEASURE 2 TOP = EARLY MAY 89 '</t>
  </si>
  <si>
    <t>' DEL O-18    CORRESPONDS TO FRITZ CHEMISTRY SEQUENCE  '</t>
  </si>
  <si>
    <t>17 1 1</t>
  </si>
  <si>
    <t>' SAMPLES NO   89-S-1   TO  89-S-17 '</t>
  </si>
  <si>
    <t>' BASIC DATA PAIRS  TOP=0 DEPR WRT FRITZ LOG  MEASURE  2 OF THIS PIT'</t>
  </si>
  <si>
    <t>' AGASSIZ DENNIS GREG PIT DELTAS O-18  TOP=MAY 89 '</t>
  </si>
  <si>
    <t>'   %.   '</t>
  </si>
  <si>
    <t>671 1 1</t>
  </si>
  <si>
    <t xml:space="preserve">  -35.30 -35.13 -35.48 -39.19 -42.16 -37.50 -32.94 -34.64 -34.58</t>
  </si>
  <si>
    <t>' DENSITY DENNIS GREG PIT 1989 TOP 1989 SURFACE (DEPTH R  DENSITY)'</t>
  </si>
  <si>
    <t>' BASIC DATA FILES  DEPTHS BASED ON FRITZ CORE LOG  G/CC  '</t>
  </si>
  <si>
    <t>' DENSITY DENNIS GREG PIT DATA STARTS  TOP  89 SURFACE   TAKEN MAY 89'</t>
  </si>
  <si>
    <t>'  G/CC  '</t>
  </si>
  <si>
    <t>' K IN UNDER SNOW SENSOR DONE IN 1989   NEAR A77 SITE    TOP=0'</t>
  </si>
  <si>
    <t>' Log for 1989 PIT  DEL8977.P89   COORDS (3 0) WRT AUTO WEATHER STATN'</t>
  </si>
  <si>
    <t>' 1.5 M FROM SNOW SENSOR   PIT89/77-1  TOP = 0 CM MAY 8 89  BOTTOM=152 CM'</t>
  </si>
  <si>
    <t>' *********************** NB ************************* '</t>
  </si>
  <si>
    <t>' SUMMER SURFACE AT   76 TO 87 CM   SAMPLE 38 TO 44  '</t>
  </si>
  <si>
    <t>' SAMPLE 41 IS BIGGEST ICE LAYER '</t>
  </si>
  <si>
    <t>' SAMPLE 42 IS LOOSE SNOW'</t>
  </si>
  <si>
    <t>' SAMPLE 43 IS LOOSE SNOW'</t>
  </si>
  <si>
    <t>' SAMPLE 44 IS ICE LAYER '</t>
  </si>
  <si>
    <t>' SAMPLE 59 DOES NOT EXIST'</t>
  </si>
  <si>
    <t>' SAMPLE 75 IS A SUMMER MELT LAYER FOR 1987 AD'</t>
  </si>
  <si>
    <t>' BOTTOM OF PIT IS 152 CM '</t>
  </si>
  <si>
    <t>' LOG PIT  DEL89772.P89  AGASSIZ  PIT PIT89/77-2  COORDS (1.5 0) '</t>
  </si>
  <si>
    <t>' RIGHT UNDER SNOW SENSOR  TOP=6 CM  MAY 10 1989   BOTTOM=100 CM'</t>
  </si>
  <si>
    <t>'**********************  NB  ********************'</t>
  </si>
  <si>
    <t>' SAMPLE NUMBERS D89-104  TO D89-150 '</t>
  </si>
  <si>
    <t>' D89-135 &amp; 142 NOT USED  IE DUMMY WATER'</t>
  </si>
  <si>
    <t>'DEPTH= 62 TO 64 CM   # 132 START ICE LAYER 88 SUMMER '</t>
  </si>
  <si>
    <t>' LOG  PIT89/77-3 = LOG89773.P89  AGASSIZ 89 PIT COORDS (45 0) 42 M FROM'</t>
  </si>
  <si>
    <t>' SNOW SENSOR PIT  TOP = 0 CM BOTTOM=80 CM '</t>
  </si>
  <si>
    <t>' **************************  NB  *****************************'</t>
  </si>
  <si>
    <t>'SUMMER 88 ICE LAYER  50 CM TO 65 CM SAMPLE 223 TO 229'</t>
  </si>
  <si>
    <t>' LOOSE LAYER AT SAMPLE 230'</t>
  </si>
  <si>
    <t>'  CUTTING LOG FOR FRITZ PIT(1.3 M) + dennis gregoire PIT(9 M) +'</t>
  </si>
  <si>
    <t>'  AUGER CORES (20 M)      1989    AGASSIZ  7 KM S OF A84 '</t>
  </si>
  <si>
    <t xml:space="preserve">  48  0.01</t>
  </si>
  <si>
    <t>' LOG FOR CHEM PIT UNDER SNOW SENSOR #2 AT A77 SITE  CAMPBELL LOGGER'</t>
  </si>
  <si>
    <t>' LOG FOR DELTA SERIES DELSS1.P89=DELSS2 BOTH P89  JUST 2 MEASURES'</t>
  </si>
  <si>
    <t>1 .01</t>
  </si>
  <si>
    <t>' MG IN UNDER SNOW SENSOR DONE IN 1989   NEAR A77 SITE    TOP=0'</t>
  </si>
  <si>
    <t>' NA IN UNDER SNOW SENSOR DONE IN 1989   NEAR A77 SITE    TOP=0'</t>
  </si>
  <si>
    <t>'  UNDER SNOW SENSOR [NITRATE] ION CONC TOP = MAY 10 89  AT AGASSIZ A77'</t>
  </si>
  <si>
    <t>' DATA ONLY  ON DIONEX    GOES WITH OTHER SS DATA SETS S04 CL DELTA'</t>
  </si>
  <si>
    <t>17 8 5.3529</t>
  </si>
  <si>
    <t>'  AGASSIZ A77 SULFATE ION [S0-4] TAKEN MAY 10 89   DONE ON DIONEX'</t>
  </si>
  <si>
    <t>'  DATA ONLY GOES WITH OTHER  SS  DATA DSETS FOR  CL  NO3 AND DELTA '</t>
  </si>
  <si>
    <t xml:space="preserve">   17  1  5.3529</t>
  </si>
  <si>
    <t xml:space="preserve">read the following data below from left to right instead of up and down </t>
  </si>
  <si>
    <t xml:space="preserve">these are all density data, read from left to right instead of up and down </t>
  </si>
  <si>
    <t>these are all depth-delta o18 pairs unless specified, please read from left to right, format is depth-delta o18 data</t>
  </si>
  <si>
    <t xml:space="preserve">SINGLE COLUMN VERSION </t>
  </si>
  <si>
    <t>read from left to right, format is depth - delta o18 data</t>
  </si>
  <si>
    <t>' CALCIUM  CA  PPB  DENNIS GREGOIRE PIT 1989 DONE ON AA'</t>
  </si>
  <si>
    <t>' SAMPLE ORDER TOP DOWN. SAMPLES REFROZEN IN FIELD &amp; DONE 8 MONTHS LATER'</t>
  </si>
  <si>
    <t xml:space="preserve">   671    1.0000    1.0000</t>
  </si>
  <si>
    <t>' CHLORIDE 1989 AGASSIZ  DENNIS GREGOIRE PIT   starts top 89 surface'</t>
  </si>
  <si>
    <t>' PPB  ON DIONEX.  REFROZEN AT ICE CAP &amp; KEPT FROZEN THERE FROM'</t>
  </si>
  <si>
    <t>'DENIS GREGOIRE PIT 89 - PARTICLES  1 MICRON - PER ML.'</t>
  </si>
  <si>
    <t>'SAMPLE NO.    1 MICRON  1.09 MICRON                   '</t>
  </si>
  <si>
    <t>671 1  1</t>
  </si>
  <si>
    <t>'SAMPLE NO.    1 MICRON  1.09 MICRON'</t>
  </si>
  <si>
    <t>671  1   1</t>
  </si>
  <si>
    <t>END._x001A__x001A_</t>
  </si>
  <si>
    <t>V.DIRTY.</t>
  </si>
  <si>
    <t>MISSING</t>
  </si>
  <si>
    <t>NO</t>
  </si>
  <si>
    <t>MORE</t>
  </si>
  <si>
    <t>SAMPLE</t>
  </si>
  <si>
    <t>'  POTASIUM K  PPB AGASSIZ 1989  DENNIS GREGOIRE PIT DONE ON AA'</t>
  </si>
  <si>
    <t>'  SAMPLES REFROZEN IN FIELD &amp; DONE 8 MONTHS LATER '</t>
  </si>
  <si>
    <t>'  MG MAGNESIUM CONCENTRATION 1989  DENNIS GREGOIRE PIT AGASSIZ .DONE ON AA'</t>
  </si>
  <si>
    <t>' SAMPLES REFROZEN IN FIELD &amp; DONE 8 MONTHS LATER.  WHIRL PACKS'</t>
  </si>
  <si>
    <t>' sodium concentration NA PPB 1989  DENNIS GREGOIRE PIT  DONE ON AA'</t>
  </si>
  <si>
    <t>' SAMPLES RE-FROZEN IN THE FIELD AND DONE 8 MONTHS LATER'</t>
  </si>
  <si>
    <t>' NITRATE Denis Gregoire pit/AUGER  1989  AGASSIZ  S OF A84 top= spring 89'</t>
  </si>
  <si>
    <t>'  PPB    BY DIONEX    SAMPLES MELTED &amp; REFROZEN ON ICE CAP &amp; KEPT FROZEN'</t>
  </si>
  <si>
    <t>' SULFATE ION 1989 AGASSIZ   DENNIS GREGOIRE PIT  top is spring 89'</t>
  </si>
  <si>
    <t>' PPB  DONE ON DIONEX   SOLUABLE STUFF ONLY. REFROZEN ON ICE CAP THEN FROZEN'</t>
  </si>
  <si>
    <t>read data from left to right, unless indicated with sample numbers then read top down</t>
  </si>
  <si>
    <t>' DENNIS GREGOIRE PIT SIPRE CORE POS IONS  1989 STARTS AT SURF '</t>
  </si>
  <si>
    <t xml:space="preserve">   665    1  1</t>
  </si>
  <si>
    <t>125.000_x001A__x001A_</t>
  </si>
  <si>
    <t>SAMPLE NO.</t>
  </si>
  <si>
    <t>NA</t>
  </si>
  <si>
    <t>K</t>
  </si>
  <si>
    <t>CA</t>
  </si>
  <si>
    <t>MG</t>
  </si>
  <si>
    <t>WEIGHT(1=none)</t>
  </si>
  <si>
    <t>COMMENTS</t>
  </si>
  <si>
    <t>'</t>
  </si>
  <si>
    <t>'DENIS GREGOIRE PIT 1989             DIONEX   MAY 1989 STARTS SURF '</t>
  </si>
  <si>
    <t xml:space="preserve"> 671  1  1</t>
  </si>
  <si>
    <t>SO4--</t>
  </si>
  <si>
    <t>NO3-</t>
  </si>
  <si>
    <t>CL-</t>
  </si>
  <si>
    <t>F-</t>
  </si>
  <si>
    <t>NO2-</t>
  </si>
  <si>
    <t>BR-</t>
  </si>
  <si>
    <t xml:space="preserve">  AGASSIZ [CA] 3 CM ICE-AVES DENNIS GREG PIT  TOP=MAY 1989  DEPTH M  [] PPB              </t>
  </si>
  <si>
    <t xml:space="preserve">  DEPTH WRT FRITZ DRILL/SAMPLE LOG  DONE AA          GOES WITH LAMBDG-1Y.P89</t>
  </si>
  <si>
    <t xml:space="preserve">        637   1.000    .030</t>
  </si>
  <si>
    <t xml:space="preserve"> AGASSIZ PIT DENNIS GREG  3CM ICE-AVES  [CL-]) DEPTH M [] PPB  STARTS 0 M= 1989 MAY</t>
  </si>
  <si>
    <t xml:space="preserve"> CL DATA SET   DEPTHS WRT FRITZ CUTTING/SAMPLE LOG 7 KM S A8</t>
  </si>
  <si>
    <t xml:space="preserve">        637   1.000    .03</t>
  </si>
  <si>
    <t>' AGASSIZ DENNIS GREG PIT  TOP=MAY 1989  DEPTH M  [] PPB'</t>
  </si>
  <si>
    <t>' BASIC DATA PAIRS  DEPTH WRT FRITZ DRILL/SAMPLE LOG  DONE AA'</t>
  </si>
  <si>
    <t>' AGASSIZ PIT DENNIS GREG (DEPTH REAL  [CL-]) DEPTH M [] PPB  STARTS 0.0'</t>
  </si>
  <si>
    <t>' BASIC DEPTH DATA SET   DEPTHS WRT FRITZ CUTTING/SAMPLE LOG 7 KM S A84'</t>
  </si>
  <si>
    <t>' RAW DELTA DATA FROM COPENHAGEN FOR PITS TRAVERSES ETC '</t>
  </si>
  <si>
    <t>' PREP #S 5065-68  # 5070-72  DENNIS PIT SNOW SENSOR PITS '</t>
  </si>
  <si>
    <t>700 1 1</t>
  </si>
  <si>
    <t xml:space="preserve">  AGASSIZ DENNIS GREG PIT 3 CM AVES-ICE [ DUST] TOP=0M= MAY 1989   NUMBER/ML  #&gt;1MICRON DIAM/ML</t>
  </si>
  <si>
    <t xml:space="preserve">  DEPTH M WRT FRITZ DRILL/SAMPLE LOG  DONE ON COULTER COUNTER    GOES WITH LAMBDG-1Y.P89</t>
  </si>
  <si>
    <t>SINGLE COLUMN</t>
  </si>
  <si>
    <t>' AGASSIZ DENNIS GREG PIT [DEPTH  R DUST] TOP=MAY 89 #&gt;1MICRON DIAM/ML'</t>
  </si>
  <si>
    <t>' BASIC DATA PAIRS  DEPTH M WRT FRITZ DRILL/SAMPLE LOG  DONE ON COULTER'</t>
  </si>
  <si>
    <t xml:space="preserve"> AGASSIZ 3CM AVES-ICE [  K] DENNIS GREG PIT 1989 TOP= 0M =  MAY 89 SURFACE  PPB[K]</t>
  </si>
  <si>
    <t xml:space="preserve">  DEPTHS IN M WRT FRITZ DRILL/SAMPLE LOG            </t>
  </si>
  <si>
    <t>' AGASSIZ [DEPR  K] DENNIS GREG PIT 1989 TOP MAY 89 SURFACE  PPB '</t>
  </si>
  <si>
    <t>' BASIC DATA PAIRS  DEPTHS IN M WRT FRITZ DRILL/SAMPLE LOG  '</t>
  </si>
  <si>
    <t xml:space="preserve">  AGASSIZ  DENNIS GREG PIT  3 CM AVES-ICE [MG]  TOP= 0 M = MAY 89  DEPTH M [] PPB   </t>
  </si>
  <si>
    <t xml:space="preserve">  DEPTHS WRT FRITZ DRILL/SAMPLE LOG  DONE ON AA     GOES WITH LAMBDG-1Y.P89</t>
  </si>
  <si>
    <t xml:space="preserve"> AGASSIZ DENNIS GREG PIT 1989 3 CM AVES-ICE [NA ] PAIRS  PPM  .TOP=0 METRES = MAY 1989 </t>
  </si>
  <si>
    <t>DEPTH BASED FRITZ CUTTING/SAMPLE LOG . DONE ON AA</t>
  </si>
  <si>
    <t>' AGASSIZ DENNIS PIT 89   [NO3-]  3 CM AVES ICE DEPTHS PPB   TOP = 0'</t>
  </si>
  <si>
    <t>'  DEPTHS BASED ON FRITZ DRILL/SAMPLE LOG  '</t>
  </si>
  <si>
    <t xml:space="preserve">       637   1.000    .03000000</t>
  </si>
  <si>
    <t>' SO4-- = INT AVES ON ICE DEPTHS 3 CM AVES DENNIS GREG PIT 1989 TOP =0 M'</t>
  </si>
  <si>
    <t>' DEPTHS BASED ON FRITZ  DRILLING/ SAMPLE LOG        FEB 9 91  DAF      '</t>
  </si>
  <si>
    <t>SINGLE COL</t>
  </si>
  <si>
    <t>' AGASSIZ  DENNIS GREG PIT [DEP R  MG]  TOP= MAY 89  DEPTH M [] PPB'</t>
  </si>
  <si>
    <t>' BASIC DATA PAIRS   DEPTHS WRT FRITZ DRILL/SAMPLE LOG  DONE ON AA'</t>
  </si>
  <si>
    <t>' AGASSIZ DENNIS GREG PIT 1989 [NA  DEPR] PAIRS  PPM  . METRES WRT 89'</t>
  </si>
  <si>
    <t>' BASIC DATA PAIRS   DEPTH BASED FRITZ CUTTING/SAMPLE LOG . DONE ON AA '</t>
  </si>
  <si>
    <t>' AGASSIZ DENNIS PIT 89  (DEPR [NO3-])  DEPTH IN REAL M [] IN PPB ON DIONEX'</t>
  </si>
  <si>
    <t>' BASIC DATA PAIRS    DEPTHS BASED ON FRITZ DRILL/SAMPLE LOG  DENNIS PIT 89'</t>
  </si>
  <si>
    <t>' DENNIS GREG PIT 1989 (DEPTH [SO4--])  REAL DEPTH M .PPB  DIONEX '</t>
  </si>
  <si>
    <t>' BASIC DATA   DEPTHS BASED ON FRITZ  DRILLING/ SAMPLE LOG '</t>
  </si>
  <si>
    <t>' Accumulation  for Agassiz  Dennis Gregor pit + auger starts 1988 (deldg-1y)'</t>
  </si>
  <si>
    <t>' in cm(ice)/yr  uses Copenhagen convention on SO4-- late winter peaks'</t>
  </si>
  <si>
    <t xml:space="preserve">   106  3.0   1</t>
  </si>
  <si>
    <t>'MEIGHEN &amp; MELVILLE  LIEF &amp; MCKEE DENSITY BAGS  FROM TRAVERSE'</t>
  </si>
  <si>
    <t>' DEL O-18       SAMPLE NO D89-301 TO 342 = THIER BAG #S 1 TO 42'</t>
  </si>
  <si>
    <t>42  1  1</t>
  </si>
  <si>
    <t>' GET LOG BOOKS FROM FRITZ '</t>
  </si>
  <si>
    <t xml:space="preserve">read data from left to right </t>
  </si>
  <si>
    <t xml:space="preserve">read from left to right, format is depth - data </t>
  </si>
  <si>
    <t xml:space="preserve">read from left to right </t>
  </si>
  <si>
    <t>' ODDS &amp; ENDS  MEIGHEN AND MELVILLE  AND DRAMBUIE  1989  LIEFS SAMPLES'</t>
  </si>
  <si>
    <t>' DEL O-18      '</t>
  </si>
  <si>
    <t>9 1 1</t>
  </si>
  <si>
    <t>' CHECK LOG BOOKS  '</t>
  </si>
  <si>
    <t>TOP MEIGHEN 89</t>
  </si>
  <si>
    <t>TOP MELVILLE 89</t>
  </si>
  <si>
    <t>MELVILLE 89</t>
  </si>
  <si>
    <t>DRAMBUIE 13</t>
  </si>
  <si>
    <t>..    14</t>
  </si>
  <si>
    <t>..    16</t>
  </si>
  <si>
    <t>..    18</t>
  </si>
  <si>
    <t>..    20</t>
  </si>
  <si>
    <t>..   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</si>
</sst>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theme" Target="theme/theme1.xml"/><Relationship Id="rId15" Type="http://schemas.openxmlformats.org/officeDocument/2006/relationships/connections" Target="connections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queryTables/queryTable1.xml><?xml version="1.0" encoding="utf-8"?>
<queryTable xmlns="http://schemas.openxmlformats.org/spreadsheetml/2006/main" name="SULFDEPI" connectionId="6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DELSS2" connectionId="2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KSS" connectionId="3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SULFSS" connectionId="6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MGSS" connectionId="48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NASS" connectionId="5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NITRSS" connectionId="5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CASS" connectionId="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CLORSS" connectionId="9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DUSTDGAT" connectionId="3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NEGIONDG" connectionId="5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NITRDEPI" connectionId="55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OSIONDG" connectionId="5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NITRATE" connectionId="5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SULF2.TXT" connectionId="60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NA" connectionId="4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K.TXT" connectionId="3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MG" connectionId="4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DUSTDG" connectionId="2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CHLOR" connectionId="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CA.P89" connectionId="1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DUSTDG.RAW" connectionId="30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ADEPI" connectionId="2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NADEPR" connectionId="51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NITRDEPR" connectionId="56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SULFDEPR" connectionId="62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DENSDEPR" connectionId="2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DUSTDGDR" connectionId="33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CLORDEPR" connectionId="8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CADEPR" connectionId="3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KDEPR" connectionId="36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MGDEPR" connectionId="47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LAMDG-1Y" connectionId="38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GDEPI" connectionId="46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DENSITY" connectionId="27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LOG89771" connectionId="40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LOG89772" connectionId="41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LOG89773" connectionId="42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LOGDG" connectionId="43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LOGSS1" connectionId="44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ODDSDRAM" connectionId="58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LIEFMKEE" connectionId="39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DELDEVTR" connectionId="18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DEL77Q2D" connectionId="1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NADEPI" connectionId="50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DEL89773" connectionId="17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DEL89771" connectionId="15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DEL89772" connectionId="16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DEL77-2D" connectionId="11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DEL77-2I" connectionId="12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DEL77-3D" connectionId="13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DELSS1DR" connectionId="21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DELSS2DR" connectionId="23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DEL77-1D" connectionId="10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DELTADG" connectionId="2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LORDEPI" connectionId="7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DFISHER.90" connectionId="28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DELDGDPR" connectionId="1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DUSTDGDI" connectionId="32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KDEPI" connectionId="3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DELSS1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4" Type="http://schemas.openxmlformats.org/officeDocument/2006/relationships/queryTable" Target="../queryTables/queryTable4.xml"/><Relationship Id="rId5" Type="http://schemas.openxmlformats.org/officeDocument/2006/relationships/queryTable" Target="../queryTables/queryTable5.xml"/><Relationship Id="rId6" Type="http://schemas.openxmlformats.org/officeDocument/2006/relationships/queryTable" Target="../queryTables/queryTable6.xml"/><Relationship Id="rId7" Type="http://schemas.openxmlformats.org/officeDocument/2006/relationships/queryTable" Target="../queryTables/queryTable7.xml"/><Relationship Id="rId8" Type="http://schemas.openxmlformats.org/officeDocument/2006/relationships/queryTable" Target="../queryTables/queryTable8.xml"/><Relationship Id="rId1" Type="http://schemas.openxmlformats.org/officeDocument/2006/relationships/queryTable" Target="../queryTables/queryTable1.xml"/><Relationship Id="rId2" Type="http://schemas.openxmlformats.org/officeDocument/2006/relationships/queryTable" Target="../queryTables/queryTable2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0.xml"/><Relationship Id="rId2" Type="http://schemas.openxmlformats.org/officeDocument/2006/relationships/queryTable" Target="../queryTables/queryTable51.xml"/><Relationship Id="rId3" Type="http://schemas.openxmlformats.org/officeDocument/2006/relationships/queryTable" Target="../queryTables/queryTable52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5.xml"/><Relationship Id="rId4" Type="http://schemas.openxmlformats.org/officeDocument/2006/relationships/queryTable" Target="../queryTables/queryTable56.xml"/><Relationship Id="rId5" Type="http://schemas.openxmlformats.org/officeDocument/2006/relationships/queryTable" Target="../queryTables/queryTable57.xml"/><Relationship Id="rId6" Type="http://schemas.openxmlformats.org/officeDocument/2006/relationships/queryTable" Target="../queryTables/queryTable58.xml"/><Relationship Id="rId1" Type="http://schemas.openxmlformats.org/officeDocument/2006/relationships/queryTable" Target="../queryTables/queryTable53.xml"/><Relationship Id="rId2" Type="http://schemas.openxmlformats.org/officeDocument/2006/relationships/queryTable" Target="../queryTables/queryTable5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9.xml"/><Relationship Id="rId2" Type="http://schemas.openxmlformats.org/officeDocument/2006/relationships/queryTable" Target="../queryTables/queryTable60.xml"/><Relationship Id="rId3" Type="http://schemas.openxmlformats.org/officeDocument/2006/relationships/queryTable" Target="../queryTables/queryTable6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1.xml"/><Relationship Id="rId4" Type="http://schemas.openxmlformats.org/officeDocument/2006/relationships/queryTable" Target="../queryTables/queryTable12.xml"/><Relationship Id="rId5" Type="http://schemas.openxmlformats.org/officeDocument/2006/relationships/queryTable" Target="../queryTables/queryTable13.xml"/><Relationship Id="rId6" Type="http://schemas.openxmlformats.org/officeDocument/2006/relationships/queryTable" Target="../queryTables/queryTable14.xml"/><Relationship Id="rId7" Type="http://schemas.openxmlformats.org/officeDocument/2006/relationships/queryTable" Target="../queryTables/queryTable15.xml"/><Relationship Id="rId8" Type="http://schemas.openxmlformats.org/officeDocument/2006/relationships/queryTable" Target="../queryTables/queryTable16.xml"/><Relationship Id="rId9" Type="http://schemas.openxmlformats.org/officeDocument/2006/relationships/queryTable" Target="../queryTables/queryTable17.xml"/><Relationship Id="rId1" Type="http://schemas.openxmlformats.org/officeDocument/2006/relationships/queryTable" Target="../queryTables/queryTable9.xml"/><Relationship Id="rId2" Type="http://schemas.openxmlformats.org/officeDocument/2006/relationships/queryTable" Target="../queryTables/queryTable10.xml"/></Relationships>
</file>

<file path=xl/worksheets/_rels/sheet3.xml.rels><?xml version="1.0" encoding="UTF-8" standalone="yes"?>
<Relationships xmlns="http://schemas.openxmlformats.org/package/2006/relationships"><Relationship Id="rId11" Type="http://schemas.openxmlformats.org/officeDocument/2006/relationships/queryTable" Target="../queryTables/queryTable28.xml"/><Relationship Id="rId12" Type="http://schemas.openxmlformats.org/officeDocument/2006/relationships/queryTable" Target="../queryTables/queryTable29.xml"/><Relationship Id="rId1" Type="http://schemas.openxmlformats.org/officeDocument/2006/relationships/queryTable" Target="../queryTables/queryTable18.xml"/><Relationship Id="rId2" Type="http://schemas.openxmlformats.org/officeDocument/2006/relationships/queryTable" Target="../queryTables/queryTable19.xml"/><Relationship Id="rId3" Type="http://schemas.openxmlformats.org/officeDocument/2006/relationships/queryTable" Target="../queryTables/queryTable20.xml"/><Relationship Id="rId4" Type="http://schemas.openxmlformats.org/officeDocument/2006/relationships/queryTable" Target="../queryTables/queryTable21.xml"/><Relationship Id="rId5" Type="http://schemas.openxmlformats.org/officeDocument/2006/relationships/queryTable" Target="../queryTables/queryTable22.xml"/><Relationship Id="rId6" Type="http://schemas.openxmlformats.org/officeDocument/2006/relationships/queryTable" Target="../queryTables/queryTable23.xml"/><Relationship Id="rId7" Type="http://schemas.openxmlformats.org/officeDocument/2006/relationships/queryTable" Target="../queryTables/queryTable24.xml"/><Relationship Id="rId8" Type="http://schemas.openxmlformats.org/officeDocument/2006/relationships/queryTable" Target="../queryTables/queryTable25.xml"/><Relationship Id="rId9" Type="http://schemas.openxmlformats.org/officeDocument/2006/relationships/queryTable" Target="../queryTables/queryTable26.xml"/><Relationship Id="rId10" Type="http://schemas.openxmlformats.org/officeDocument/2006/relationships/queryTable" Target="../queryTables/queryTable27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2.xml"/><Relationship Id="rId4" Type="http://schemas.openxmlformats.org/officeDocument/2006/relationships/queryTable" Target="../queryTables/queryTable33.xml"/><Relationship Id="rId5" Type="http://schemas.openxmlformats.org/officeDocument/2006/relationships/queryTable" Target="../queryTables/queryTable34.xml"/><Relationship Id="rId6" Type="http://schemas.openxmlformats.org/officeDocument/2006/relationships/queryTable" Target="../queryTables/queryTable35.xml"/><Relationship Id="rId7" Type="http://schemas.openxmlformats.org/officeDocument/2006/relationships/queryTable" Target="../queryTables/queryTable36.xml"/><Relationship Id="rId8" Type="http://schemas.openxmlformats.org/officeDocument/2006/relationships/queryTable" Target="../queryTables/queryTable37.xml"/><Relationship Id="rId9" Type="http://schemas.openxmlformats.org/officeDocument/2006/relationships/queryTable" Target="../queryTables/queryTable38.xml"/><Relationship Id="rId1" Type="http://schemas.openxmlformats.org/officeDocument/2006/relationships/queryTable" Target="../queryTables/queryTable30.xml"/><Relationship Id="rId2" Type="http://schemas.openxmlformats.org/officeDocument/2006/relationships/queryTable" Target="../queryTables/queryTable3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3.xml"/><Relationship Id="rId4" Type="http://schemas.openxmlformats.org/officeDocument/2006/relationships/queryTable" Target="../queryTables/queryTable44.xml"/><Relationship Id="rId5" Type="http://schemas.openxmlformats.org/officeDocument/2006/relationships/queryTable" Target="../queryTables/queryTable45.xml"/><Relationship Id="rId1" Type="http://schemas.openxmlformats.org/officeDocument/2006/relationships/queryTable" Target="../queryTables/queryTable41.xml"/><Relationship Id="rId2" Type="http://schemas.openxmlformats.org/officeDocument/2006/relationships/queryTable" Target="../queryTables/queryTable4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6.xml"/><Relationship Id="rId2" Type="http://schemas.openxmlformats.org/officeDocument/2006/relationships/queryTable" Target="../queryTables/queryTable4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40"/>
  <sheetViews>
    <sheetView workbookViewId="0">
      <selection activeCell="BP4" sqref="BP4"/>
    </sheetView>
  </sheetViews>
  <sheetFormatPr baseColWidth="10" defaultRowHeight="16" x14ac:dyDescent="0.2"/>
  <cols>
    <col min="1" max="1" width="11.6640625" customWidth="1"/>
    <col min="10" max="10" width="12.83203125" customWidth="1"/>
    <col min="19" max="19" width="16.1640625" customWidth="1"/>
    <col min="28" max="28" width="14.1640625" customWidth="1"/>
    <col min="37" max="37" width="13.5" customWidth="1"/>
    <col min="46" max="46" width="8.1640625" customWidth="1"/>
    <col min="55" max="55" width="12.5" customWidth="1"/>
    <col min="56" max="56" width="14.6640625" customWidth="1"/>
    <col min="57" max="57" width="14.5" customWidth="1"/>
    <col min="58" max="58" width="10.83203125" customWidth="1"/>
    <col min="59" max="59" width="13.1640625" customWidth="1"/>
    <col min="62" max="62" width="13" customWidth="1"/>
  </cols>
  <sheetData>
    <row r="1" spans="1:68" x14ac:dyDescent="0.2">
      <c r="A1" t="s">
        <v>180</v>
      </c>
      <c r="J1" t="s">
        <v>183</v>
      </c>
      <c r="S1" t="s">
        <v>193</v>
      </c>
      <c r="AB1" t="s">
        <v>198</v>
      </c>
      <c r="AK1" t="s">
        <v>202</v>
      </c>
      <c r="AT1" t="s">
        <v>204</v>
      </c>
      <c r="BC1" t="s">
        <v>206</v>
      </c>
      <c r="BJ1" t="s">
        <v>209</v>
      </c>
    </row>
    <row r="2" spans="1:68" x14ac:dyDescent="0.2">
      <c r="A2" t="s">
        <v>181</v>
      </c>
      <c r="J2" t="s">
        <v>184</v>
      </c>
      <c r="S2" t="s">
        <v>194</v>
      </c>
      <c r="AB2" t="s">
        <v>199</v>
      </c>
      <c r="AK2" t="s">
        <v>203</v>
      </c>
      <c r="AT2" t="s">
        <v>205</v>
      </c>
      <c r="BC2" t="s">
        <v>207</v>
      </c>
      <c r="BJ2" t="s">
        <v>210</v>
      </c>
    </row>
    <row r="3" spans="1:68" x14ac:dyDescent="0.2">
      <c r="A3" t="s">
        <v>182</v>
      </c>
      <c r="G3" s="1" t="s">
        <v>25</v>
      </c>
      <c r="J3" t="s">
        <v>185</v>
      </c>
      <c r="P3" s="1" t="s">
        <v>25</v>
      </c>
      <c r="S3" t="s">
        <v>182</v>
      </c>
      <c r="Y3" s="1" t="s">
        <v>195</v>
      </c>
      <c r="AB3" t="s">
        <v>182</v>
      </c>
      <c r="AH3" s="1" t="s">
        <v>25</v>
      </c>
      <c r="AK3" t="s">
        <v>182</v>
      </c>
      <c r="AQ3" s="1" t="s">
        <v>25</v>
      </c>
      <c r="AT3" t="s">
        <v>182</v>
      </c>
      <c r="AZ3" s="1" t="s">
        <v>25</v>
      </c>
      <c r="BC3" t="s">
        <v>208</v>
      </c>
      <c r="BI3" s="1" t="s">
        <v>211</v>
      </c>
      <c r="BJ3" t="s">
        <v>208</v>
      </c>
      <c r="BP3" s="1" t="s">
        <v>25</v>
      </c>
    </row>
    <row r="4" spans="1:68" x14ac:dyDescent="0.2">
      <c r="A4">
        <v>54.470700000000001</v>
      </c>
      <c r="B4">
        <v>74.123699999999999</v>
      </c>
      <c r="C4">
        <v>47.433599999999998</v>
      </c>
      <c r="D4">
        <v>105.79170000000001</v>
      </c>
      <c r="E4">
        <v>140.48830000000001</v>
      </c>
      <c r="G4">
        <f>INDEX($A$4:$E$131,ROUNDUP(ROWS(H$4:H4)/5,0),MOD(ROWS(H$4:H4)-1,5)+1)</f>
        <v>54.470700000000001</v>
      </c>
      <c r="J4">
        <v>101.20699999999999</v>
      </c>
      <c r="K4">
        <v>80.677099999999996</v>
      </c>
      <c r="L4">
        <v>35.308599999999998</v>
      </c>
      <c r="M4">
        <v>96.036500000000004</v>
      </c>
      <c r="N4">
        <v>15.8294</v>
      </c>
      <c r="P4">
        <f>INDEX($J$4:$N$131,ROUNDUP(ROWS(H$4:H4)/5,0),MOD(ROWS(H$4:H4)-1,5)+1)</f>
        <v>101.20699999999999</v>
      </c>
      <c r="S4">
        <v>9413.0470000000005</v>
      </c>
      <c r="T4">
        <v>11080.63</v>
      </c>
      <c r="U4">
        <v>13346.12</v>
      </c>
      <c r="V4">
        <v>16295.08</v>
      </c>
      <c r="W4">
        <v>12330.89</v>
      </c>
      <c r="Y4">
        <f>INDEX($S$4:$W$131,ROUNDUP(ROWS(H$4:H4)/5,0),MOD(ROWS(H$4:H4)-1,5)+1)</f>
        <v>9413.0470000000005</v>
      </c>
      <c r="AB4">
        <v>7.5391000000000004</v>
      </c>
      <c r="AC4">
        <v>12.239599999999999</v>
      </c>
      <c r="AD4">
        <v>5.8685</v>
      </c>
      <c r="AE4">
        <v>4.0651000000000002</v>
      </c>
      <c r="AF4">
        <v>4.1548999999999996</v>
      </c>
      <c r="AH4">
        <f>INDEX($AB$4:$AF$131,ROUNDUP(ROWS(H$4:H4)/5,0),MOD(ROWS(H$4:H4)-1,5)+1)</f>
        <v>7.5391000000000004</v>
      </c>
      <c r="AK4">
        <v>20.259799999999998</v>
      </c>
      <c r="AL4">
        <v>22.311199999999999</v>
      </c>
      <c r="AM4">
        <v>17.533899999999999</v>
      </c>
      <c r="AN4">
        <v>32.260399999999997</v>
      </c>
      <c r="AO4">
        <v>13.7995</v>
      </c>
      <c r="AQ4">
        <f>INDEX($AK$4:$AO$131,ROUNDUP(ROWS(H$4:H4)/5,0),MOD(ROWS(H$4:H4)-1,5)+1)</f>
        <v>20.259799999999998</v>
      </c>
      <c r="AT4">
        <v>106.1563</v>
      </c>
      <c r="AU4">
        <v>94.028599999999997</v>
      </c>
      <c r="AV4">
        <v>58.2044</v>
      </c>
      <c r="AW4">
        <v>77.450500000000005</v>
      </c>
      <c r="AX4">
        <v>22.645800000000001</v>
      </c>
      <c r="AZ4">
        <f>INDEX($AT$4:$AX$131,ROUNDUP(ROWS(H$4:H4)/5,0),MOD(ROWS(H$4:H4)-1,5)+1)</f>
        <v>106.1563</v>
      </c>
      <c r="BC4">
        <v>21</v>
      </c>
      <c r="BD4">
        <v>18.9316</v>
      </c>
      <c r="BE4">
        <v>14.0273</v>
      </c>
      <c r="BF4">
        <v>7.4668000000000001</v>
      </c>
      <c r="BG4">
        <v>6.2512999999999996</v>
      </c>
      <c r="BI4">
        <f>INDEX($BC$4:$BG$131,ROUNDUP(ROWS(H$4:H4)/5,0),MOD(ROWS(H$4:H4)-1,5)+1)</f>
        <v>21</v>
      </c>
      <c r="BJ4">
        <v>143.0273</v>
      </c>
      <c r="BK4">
        <v>173.10290000000001</v>
      </c>
      <c r="BL4">
        <v>209.43360000000001</v>
      </c>
      <c r="BM4">
        <v>99.927700000000002</v>
      </c>
      <c r="BN4">
        <v>37.5931</v>
      </c>
      <c r="BP4">
        <f>INDEX($BJ$4:$BN$131,ROUNDUP(ROWS(H$4:H4)/5,0),MOD(ROWS(H$4:H4)-1,5)+1)</f>
        <v>143.0273</v>
      </c>
    </row>
    <row r="5" spans="1:68" x14ac:dyDescent="0.2">
      <c r="A5">
        <v>76.328100000000006</v>
      </c>
      <c r="B5">
        <v>25.3659</v>
      </c>
      <c r="C5">
        <v>57.791699999999999</v>
      </c>
      <c r="D5">
        <v>59.6693</v>
      </c>
      <c r="E5">
        <v>30.3568</v>
      </c>
      <c r="G5">
        <f>INDEX($A$4:$E$131,ROUNDUP(ROWS(H$4:H5)/5,0),MOD(ROWS(H$4:H5)-1,5)+1)</f>
        <v>74.123699999999999</v>
      </c>
      <c r="J5">
        <v>12.734400000000001</v>
      </c>
      <c r="K5">
        <v>12.0352</v>
      </c>
      <c r="L5">
        <v>41.625</v>
      </c>
      <c r="M5">
        <v>38.882800000000003</v>
      </c>
      <c r="N5">
        <v>15.122400000000001</v>
      </c>
      <c r="P5">
        <f>INDEX($J$4:$N$131,ROUNDUP(ROWS(H$4:H5)/5,0),MOD(ROWS(H$4:H5)-1,5)+1)</f>
        <v>80.677099999999996</v>
      </c>
      <c r="S5">
        <v>9571.25</v>
      </c>
      <c r="T5">
        <v>18349.240000000002</v>
      </c>
      <c r="U5">
        <v>14006.67</v>
      </c>
      <c r="V5">
        <v>18073.849999999999</v>
      </c>
      <c r="W5">
        <v>9720.9889999999996</v>
      </c>
      <c r="Y5">
        <f>INDEX($S$4:$W$131,ROUNDUP(ROWS(H$4:H5)/5,0),MOD(ROWS(H$4:H5)-1,5)+1)</f>
        <v>11080.63</v>
      </c>
      <c r="AB5">
        <v>5.4973999999999998</v>
      </c>
      <c r="AC5">
        <v>2.1406000000000001</v>
      </c>
      <c r="AD5">
        <v>9.1667000000000005</v>
      </c>
      <c r="AE5">
        <v>9.2292000000000005</v>
      </c>
      <c r="AF5">
        <v>2.4634999999999998</v>
      </c>
      <c r="AH5">
        <f>INDEX($AB$4:$AF$131,ROUNDUP(ROWS(H$4:H5)/5,0),MOD(ROWS(H$4:H5)-1,5)+1)</f>
        <v>12.239599999999999</v>
      </c>
      <c r="AK5">
        <v>9.2240000000000002</v>
      </c>
      <c r="AL5">
        <v>5.3606999999999996</v>
      </c>
      <c r="AM5">
        <v>17.833300000000001</v>
      </c>
      <c r="AN5">
        <v>14.1302</v>
      </c>
      <c r="AO5">
        <v>6.7995000000000001</v>
      </c>
      <c r="AQ5">
        <f>INDEX($AK$4:$AO$131,ROUNDUP(ROWS(H$4:H5)/5,0),MOD(ROWS(H$4:H5)-1,5)+1)</f>
        <v>22.311199999999999</v>
      </c>
      <c r="AT5">
        <v>27.408899999999999</v>
      </c>
      <c r="AU5">
        <v>7.3464</v>
      </c>
      <c r="AV5">
        <v>43.541699999999999</v>
      </c>
      <c r="AW5">
        <v>42.882800000000003</v>
      </c>
      <c r="AX5">
        <v>17.0807</v>
      </c>
      <c r="AZ5">
        <f>INDEX($AT$4:$AX$131,ROUNDUP(ROWS(H$4:H5)/5,0),MOD(ROWS(H$4:H5)-1,5)+1)</f>
        <v>94.028599999999997</v>
      </c>
      <c r="BC5">
        <v>10.476599999999999</v>
      </c>
      <c r="BD5">
        <v>10.796200000000001</v>
      </c>
      <c r="BE5">
        <v>17.882200000000001</v>
      </c>
      <c r="BF5">
        <v>16.065100000000001</v>
      </c>
      <c r="BG5">
        <v>5.8379000000000003</v>
      </c>
      <c r="BI5">
        <f>INDEX($BC$4:$BG$131,ROUNDUP(ROWS(H$4:H5)/5,0),MOD(ROWS(H$4:H5)-1,5)+1)</f>
        <v>18.9316</v>
      </c>
      <c r="BJ5">
        <v>47.908900000000003</v>
      </c>
      <c r="BK5">
        <v>59.752000000000002</v>
      </c>
      <c r="BL5">
        <v>385.38350000000003</v>
      </c>
      <c r="BM5">
        <v>225.4896</v>
      </c>
      <c r="BN5">
        <v>60.3613</v>
      </c>
      <c r="BP5">
        <f>INDEX($BJ$4:$BN$131,ROUNDUP(ROWS(H$4:H5)/5,0),MOD(ROWS(H$4:H5)-1,5)+1)</f>
        <v>173.10290000000001</v>
      </c>
    </row>
    <row r="6" spans="1:68" x14ac:dyDescent="0.2">
      <c r="A6">
        <v>21.440100000000001</v>
      </c>
      <c r="B6">
        <v>29.886700000000001</v>
      </c>
      <c r="C6">
        <v>27.459599999999998</v>
      </c>
      <c r="D6">
        <v>31.846399999999999</v>
      </c>
      <c r="E6">
        <v>36.289099999999998</v>
      </c>
      <c r="G6">
        <f>INDEX($A$4:$E$131,ROUNDUP(ROWS(H$4:H6)/5,0),MOD(ROWS(H$4:H6)-1,5)+1)</f>
        <v>47.433599999999998</v>
      </c>
      <c r="J6">
        <v>7.0572999999999997</v>
      </c>
      <c r="K6">
        <v>10.0625</v>
      </c>
      <c r="L6">
        <v>16.208300000000001</v>
      </c>
      <c r="M6">
        <v>54.682299999999998</v>
      </c>
      <c r="N6">
        <v>32.343800000000002</v>
      </c>
      <c r="P6">
        <f>INDEX($J$4:$N$131,ROUNDUP(ROWS(H$4:H6)/5,0),MOD(ROWS(H$4:H6)-1,5)+1)</f>
        <v>35.308599999999998</v>
      </c>
      <c r="S6">
        <v>14171.64</v>
      </c>
      <c r="T6">
        <v>10064.35</v>
      </c>
      <c r="U6">
        <v>5503.9319999999998</v>
      </c>
      <c r="V6">
        <v>6855.3649999999998</v>
      </c>
      <c r="W6">
        <v>6425.6769999999997</v>
      </c>
      <c r="Y6">
        <f>INDEX($S$4:$W$131,ROUNDUP(ROWS(H$4:H6)/5,0),MOD(ROWS(H$4:H6)-1,5)+1)</f>
        <v>13346.12</v>
      </c>
      <c r="AB6">
        <v>2.3111999999999999</v>
      </c>
      <c r="AC6">
        <v>3.9009999999999998</v>
      </c>
      <c r="AD6">
        <v>13.6693</v>
      </c>
      <c r="AE6">
        <v>25.528600000000001</v>
      </c>
      <c r="AF6">
        <v>5.8853999999999997</v>
      </c>
      <c r="AH6">
        <f>INDEX($AB$4:$AF$131,ROUNDUP(ROWS(H$4:H6)/5,0),MOD(ROWS(H$4:H6)-1,5)+1)</f>
        <v>5.8685</v>
      </c>
      <c r="AK6">
        <v>2.3672</v>
      </c>
      <c r="AL6">
        <v>5.5716000000000001</v>
      </c>
      <c r="AM6">
        <v>4.3672000000000004</v>
      </c>
      <c r="AN6">
        <v>15.747400000000001</v>
      </c>
      <c r="AO6">
        <v>10.703099999999999</v>
      </c>
      <c r="AQ6">
        <f>INDEX($AK$4:$AO$131,ROUNDUP(ROWS(H$4:H6)/5,0),MOD(ROWS(H$4:H6)-1,5)+1)</f>
        <v>17.533899999999999</v>
      </c>
      <c r="AT6">
        <v>3.5859000000000001</v>
      </c>
      <c r="AU6">
        <v>4.3697999999999997</v>
      </c>
      <c r="AV6">
        <v>16.850300000000001</v>
      </c>
      <c r="AW6">
        <v>53.869799999999998</v>
      </c>
      <c r="AX6">
        <v>30.4544</v>
      </c>
      <c r="AZ6">
        <f>INDEX($AT$4:$AX$131,ROUNDUP(ROWS(H$4:H6)/5,0),MOD(ROWS(H$4:H6)-1,5)+1)</f>
        <v>58.2044</v>
      </c>
      <c r="BC6">
        <v>6.2773000000000003</v>
      </c>
      <c r="BD6">
        <v>11.516299999999999</v>
      </c>
      <c r="BE6">
        <v>12.3581</v>
      </c>
      <c r="BF6">
        <v>17.300799999999999</v>
      </c>
      <c r="BG6">
        <v>12.3652</v>
      </c>
      <c r="BI6">
        <f>INDEX($BC$4:$BG$131,ROUNDUP(ROWS(H$4:H6)/5,0),MOD(ROWS(H$4:H6)-1,5)+1)</f>
        <v>14.0273</v>
      </c>
      <c r="BJ6">
        <v>27.8535</v>
      </c>
      <c r="BK6">
        <v>34.459600000000002</v>
      </c>
      <c r="BL6">
        <v>46.578800000000001</v>
      </c>
      <c r="BM6">
        <v>171.0384</v>
      </c>
      <c r="BN6">
        <v>185.0085</v>
      </c>
      <c r="BP6">
        <f>INDEX($BJ$4:$BN$131,ROUNDUP(ROWS(H$4:H6)/5,0),MOD(ROWS(H$4:H6)-1,5)+1)</f>
        <v>209.43360000000001</v>
      </c>
    </row>
    <row r="7" spans="1:68" x14ac:dyDescent="0.2">
      <c r="A7">
        <v>31.270800000000001</v>
      </c>
      <c r="B7">
        <v>44.260399999999997</v>
      </c>
      <c r="C7">
        <v>35.354199999999999</v>
      </c>
      <c r="D7">
        <v>33.149700000000003</v>
      </c>
      <c r="E7">
        <v>43.387999999999998</v>
      </c>
      <c r="G7">
        <f>INDEX($A$4:$E$131,ROUNDUP(ROWS(H$4:H7)/5,0),MOD(ROWS(H$4:H7)-1,5)+1)</f>
        <v>105.79170000000001</v>
      </c>
      <c r="J7">
        <v>20.9375</v>
      </c>
      <c r="K7">
        <v>40.479199999999999</v>
      </c>
      <c r="L7">
        <v>21.739599999999999</v>
      </c>
      <c r="M7">
        <v>14.4518</v>
      </c>
      <c r="N7">
        <v>10.8047</v>
      </c>
      <c r="P7">
        <f>INDEX($J$4:$N$131,ROUNDUP(ROWS(H$4:H7)/5,0),MOD(ROWS(H$4:H7)-1,5)+1)</f>
        <v>96.036500000000004</v>
      </c>
      <c r="S7">
        <v>7821.25</v>
      </c>
      <c r="T7">
        <v>13283.75</v>
      </c>
      <c r="U7">
        <v>9349.6360000000004</v>
      </c>
      <c r="V7">
        <v>13054.84</v>
      </c>
      <c r="W7">
        <v>15459.27</v>
      </c>
      <c r="Y7">
        <f>INDEX($S$4:$W$131,ROUNDUP(ROWS(H$4:H7)/5,0),MOD(ROWS(H$4:H7)-1,5)+1)</f>
        <v>16295.08</v>
      </c>
      <c r="AB7">
        <v>4.125</v>
      </c>
      <c r="AC7">
        <v>12.416700000000001</v>
      </c>
      <c r="AD7">
        <v>4.2004999999999999</v>
      </c>
      <c r="AE7">
        <v>7.4648000000000003</v>
      </c>
      <c r="AF7">
        <v>5.8047000000000004</v>
      </c>
      <c r="AH7">
        <f>INDEX($AB$4:$AF$131,ROUNDUP(ROWS(H$4:H7)/5,0),MOD(ROWS(H$4:H7)-1,5)+1)</f>
        <v>4.0651000000000002</v>
      </c>
      <c r="AK7">
        <v>9.7707999999999995</v>
      </c>
      <c r="AL7">
        <v>16.677099999999999</v>
      </c>
      <c r="AM7">
        <v>8.6927000000000003</v>
      </c>
      <c r="AN7">
        <v>4.2069999999999999</v>
      </c>
      <c r="AO7">
        <v>6.0728999999999997</v>
      </c>
      <c r="AQ7">
        <f>INDEX($AK$4:$AO$131,ROUNDUP(ROWS(H$4:H7)/5,0),MOD(ROWS(H$4:H7)-1,5)+1)</f>
        <v>32.260399999999997</v>
      </c>
      <c r="AT7">
        <v>23.666699999999999</v>
      </c>
      <c r="AU7">
        <v>63.375</v>
      </c>
      <c r="AV7">
        <v>30.971399999999999</v>
      </c>
      <c r="AW7">
        <v>20.059899999999999</v>
      </c>
      <c r="AX7">
        <v>14.072900000000001</v>
      </c>
      <c r="AZ7">
        <f>INDEX($AT$4:$AX$131,ROUNDUP(ROWS(H$4:H7)/5,0),MOD(ROWS(H$4:H7)-1,5)+1)</f>
        <v>77.450500000000005</v>
      </c>
      <c r="BC7">
        <v>8.5207999999999995</v>
      </c>
      <c r="BD7">
        <v>10.354200000000001</v>
      </c>
      <c r="BE7">
        <v>14.3255</v>
      </c>
      <c r="BF7">
        <v>7.5976999999999997</v>
      </c>
      <c r="BG7">
        <v>10.8066</v>
      </c>
      <c r="BI7">
        <f>INDEX($BC$4:$BG$131,ROUNDUP(ROWS(H$4:H7)/5,0),MOD(ROWS(H$4:H7)-1,5)+1)</f>
        <v>7.4668000000000001</v>
      </c>
      <c r="BJ7">
        <v>167.60419999999999</v>
      </c>
      <c r="BK7">
        <v>207.85419999999999</v>
      </c>
      <c r="BL7">
        <v>89.077500000000001</v>
      </c>
      <c r="BM7">
        <v>38.759799999999998</v>
      </c>
      <c r="BN7">
        <v>34.570999999999998</v>
      </c>
      <c r="BP7">
        <f>INDEX($BJ$4:$BN$131,ROUNDUP(ROWS(H$4:H7)/5,0),MOD(ROWS(H$4:H7)-1,5)+1)</f>
        <v>99.927700000000002</v>
      </c>
    </row>
    <row r="8" spans="1:68" x14ac:dyDescent="0.2">
      <c r="A8">
        <v>58.648400000000002</v>
      </c>
      <c r="B8">
        <v>160.1875</v>
      </c>
      <c r="C8">
        <v>93.488299999999995</v>
      </c>
      <c r="D8">
        <v>14.395799999999999</v>
      </c>
      <c r="E8">
        <v>17.3385</v>
      </c>
      <c r="G8">
        <f>INDEX($A$4:$E$131,ROUNDUP(ROWS(H$4:H8)/5,0),MOD(ROWS(H$4:H8)-1,5)+1)</f>
        <v>140.48830000000001</v>
      </c>
      <c r="J8">
        <v>19.625</v>
      </c>
      <c r="K8">
        <v>37.9375</v>
      </c>
      <c r="L8">
        <v>25.7865</v>
      </c>
      <c r="M8">
        <v>11.221399999999999</v>
      </c>
      <c r="N8">
        <v>12.4049</v>
      </c>
      <c r="P8">
        <f>INDEX($J$4:$N$131,ROUNDUP(ROWS(H$4:H8)/5,0),MOD(ROWS(H$4:H8)-1,5)+1)</f>
        <v>15.8294</v>
      </c>
      <c r="S8">
        <v>14720.47</v>
      </c>
      <c r="T8">
        <v>16778.28</v>
      </c>
      <c r="U8">
        <v>12939.09</v>
      </c>
      <c r="V8">
        <v>18959.009999999998</v>
      </c>
      <c r="W8">
        <v>12788.18</v>
      </c>
      <c r="Y8">
        <f>INDEX($S$4:$W$131,ROUNDUP(ROWS(H$4:H8)/5,0),MOD(ROWS(H$4:H8)-1,5)+1)</f>
        <v>12330.89</v>
      </c>
      <c r="AB8">
        <v>6.7577999999999996</v>
      </c>
      <c r="AC8">
        <v>6.1172000000000004</v>
      </c>
      <c r="AD8">
        <v>5.6276000000000002</v>
      </c>
      <c r="AE8">
        <v>3.3490000000000002</v>
      </c>
      <c r="AF8">
        <v>4.0586000000000002</v>
      </c>
      <c r="AH8">
        <f>INDEX($AB$4:$AF$131,ROUNDUP(ROWS(H$4:H8)/5,0),MOD(ROWS(H$4:H8)-1,5)+1)</f>
        <v>4.1548999999999996</v>
      </c>
      <c r="AK8">
        <v>9.8280999999999992</v>
      </c>
      <c r="AL8">
        <v>11.5586</v>
      </c>
      <c r="AM8">
        <v>7.1966000000000001</v>
      </c>
      <c r="AN8">
        <v>2.5234000000000001</v>
      </c>
      <c r="AO8">
        <v>3.7317999999999998</v>
      </c>
      <c r="AQ8">
        <f>INDEX($AK$4:$AO$131,ROUNDUP(ROWS(H$4:H8)/5,0),MOD(ROWS(H$4:H8)-1,5)+1)</f>
        <v>13.7995</v>
      </c>
      <c r="AT8">
        <v>21.140599999999999</v>
      </c>
      <c r="AU8">
        <v>44.875</v>
      </c>
      <c r="AV8">
        <v>32.924500000000002</v>
      </c>
      <c r="AW8">
        <v>12.7448</v>
      </c>
      <c r="AX8">
        <v>10.037800000000001</v>
      </c>
      <c r="AZ8">
        <f>INDEX($AT$4:$AX$131,ROUNDUP(ROWS(H$4:H8)/5,0),MOD(ROWS(H$4:H8)-1,5)+1)</f>
        <v>22.645800000000001</v>
      </c>
      <c r="BC8">
        <v>16.317699999999999</v>
      </c>
      <c r="BD8">
        <v>17.0944</v>
      </c>
      <c r="BE8">
        <v>8.5052000000000003</v>
      </c>
      <c r="BF8">
        <v>6</v>
      </c>
      <c r="BG8">
        <v>11.002599999999999</v>
      </c>
      <c r="BI8">
        <f>INDEX($BC$4:$BG$131,ROUNDUP(ROWS(H$4:H8)/5,0),MOD(ROWS(H$4:H8)-1,5)+1)</f>
        <v>6.2512999999999996</v>
      </c>
      <c r="BJ8">
        <v>102.9863</v>
      </c>
      <c r="BK8">
        <v>170.28319999999999</v>
      </c>
      <c r="BL8">
        <v>121.8496</v>
      </c>
      <c r="BM8">
        <v>41.260399999999997</v>
      </c>
      <c r="BN8">
        <v>62.459600000000002</v>
      </c>
      <c r="BP8">
        <f>INDEX($BJ$4:$BN$131,ROUNDUP(ROWS(H$4:H8)/5,0),MOD(ROWS(H$4:H8)-1,5)+1)</f>
        <v>37.5931</v>
      </c>
    </row>
    <row r="9" spans="1:68" x14ac:dyDescent="0.2">
      <c r="A9">
        <v>71.442700000000002</v>
      </c>
      <c r="B9">
        <v>45</v>
      </c>
      <c r="C9">
        <v>25.880199999999999</v>
      </c>
      <c r="D9">
        <v>38.093800000000002</v>
      </c>
      <c r="E9">
        <v>32.847700000000003</v>
      </c>
      <c r="G9">
        <f>INDEX($A$4:$E$131,ROUNDUP(ROWS(H$4:H9)/5,0),MOD(ROWS(H$4:H9)-1,5)+1)</f>
        <v>76.328100000000006</v>
      </c>
      <c r="J9">
        <v>13.9245</v>
      </c>
      <c r="K9">
        <v>61.843800000000002</v>
      </c>
      <c r="L9">
        <v>75.045599999999993</v>
      </c>
      <c r="M9">
        <v>35.9375</v>
      </c>
      <c r="N9">
        <v>19.984400000000001</v>
      </c>
      <c r="P9">
        <f>INDEX($J$4:$N$131,ROUNDUP(ROWS(H$4:H9)/5,0),MOD(ROWS(H$4:H9)-1,5)+1)</f>
        <v>12.734400000000001</v>
      </c>
      <c r="S9">
        <v>20854.32</v>
      </c>
      <c r="T9">
        <v>28643.13</v>
      </c>
      <c r="U9">
        <v>7557.9690000000001</v>
      </c>
      <c r="V9">
        <v>6824.375</v>
      </c>
      <c r="W9">
        <v>4895.8590000000004</v>
      </c>
      <c r="Y9">
        <f>INDEX($S$4:$W$131,ROUNDUP(ROWS(H$4:H9)/5,0),MOD(ROWS(H$4:H9)-1,5)+1)</f>
        <v>9571.25</v>
      </c>
      <c r="AB9">
        <v>5.2279</v>
      </c>
      <c r="AC9">
        <v>5.6562999999999999</v>
      </c>
      <c r="AD9">
        <v>5</v>
      </c>
      <c r="AE9">
        <v>5</v>
      </c>
      <c r="AF9">
        <v>3.5703</v>
      </c>
      <c r="AH9">
        <f>INDEX($AB$4:$AF$131,ROUNDUP(ROWS(H$4:H9)/5,0),MOD(ROWS(H$4:H9)-1,5)+1)</f>
        <v>5.4973999999999998</v>
      </c>
      <c r="AK9">
        <v>2.9115000000000002</v>
      </c>
      <c r="AL9">
        <v>7.375</v>
      </c>
      <c r="AM9">
        <v>9.5298999999999996</v>
      </c>
      <c r="AN9">
        <v>11.9688</v>
      </c>
      <c r="AO9">
        <v>10.425800000000001</v>
      </c>
      <c r="AQ9">
        <f>INDEX($AK$4:$AO$131,ROUNDUP(ROWS(H$4:H9)/5,0),MOD(ROWS(H$4:H9)-1,5)+1)</f>
        <v>9.2240000000000002</v>
      </c>
      <c r="AT9">
        <v>14.3294</v>
      </c>
      <c r="AU9">
        <v>33.468800000000002</v>
      </c>
      <c r="AV9">
        <v>33.069000000000003</v>
      </c>
      <c r="AW9">
        <v>32.5</v>
      </c>
      <c r="AX9">
        <v>14.6953</v>
      </c>
      <c r="AZ9">
        <f>INDEX($AT$4:$AX$131,ROUNDUP(ROWS(H$4:H9)/5,0),MOD(ROWS(H$4:H9)-1,5)+1)</f>
        <v>27.408899999999999</v>
      </c>
      <c r="BC9">
        <v>12.7721</v>
      </c>
      <c r="BD9">
        <v>13.0312</v>
      </c>
      <c r="BE9">
        <v>15</v>
      </c>
      <c r="BF9">
        <v>14.4062</v>
      </c>
      <c r="BG9">
        <v>15.4297</v>
      </c>
      <c r="BI9">
        <f>INDEX($BC$4:$BG$131,ROUNDUP(ROWS(H$4:H9)/5,0),MOD(ROWS(H$4:H9)-1,5)+1)</f>
        <v>10.476599999999999</v>
      </c>
      <c r="BJ9">
        <v>47.645800000000001</v>
      </c>
      <c r="BK9">
        <v>81.656199999999998</v>
      </c>
      <c r="BL9">
        <v>131.93100000000001</v>
      </c>
      <c r="BM9">
        <v>226.90620000000001</v>
      </c>
      <c r="BN9">
        <v>128.44919999999999</v>
      </c>
      <c r="BP9">
        <f>INDEX($BJ$4:$BN$131,ROUNDUP(ROWS(H$4:H9)/5,0),MOD(ROWS(H$4:H9)-1,5)+1)</f>
        <v>47.908900000000003</v>
      </c>
    </row>
    <row r="10" spans="1:68" x14ac:dyDescent="0.2">
      <c r="A10">
        <v>42.166699999999999</v>
      </c>
      <c r="B10">
        <v>58.3294</v>
      </c>
      <c r="C10">
        <v>64</v>
      </c>
      <c r="D10">
        <v>60.035200000000003</v>
      </c>
      <c r="E10">
        <v>40.524700000000003</v>
      </c>
      <c r="G10">
        <f>INDEX($A$4:$E$131,ROUNDUP(ROWS(H$4:H10)/5,0),MOD(ROWS(H$4:H10)-1,5)+1)</f>
        <v>25.3659</v>
      </c>
      <c r="J10">
        <v>14.5</v>
      </c>
      <c r="K10">
        <v>31.326799999999999</v>
      </c>
      <c r="L10">
        <v>39.424500000000002</v>
      </c>
      <c r="M10">
        <v>28.885400000000001</v>
      </c>
      <c r="N10">
        <v>20.4206</v>
      </c>
      <c r="P10">
        <f>INDEX($J$4:$N$131,ROUNDUP(ROWS(H$4:H10)/5,0),MOD(ROWS(H$4:H10)-1,5)+1)</f>
        <v>12.0352</v>
      </c>
      <c r="S10">
        <v>9823.3330000000005</v>
      </c>
      <c r="T10">
        <v>6131.5370000000003</v>
      </c>
      <c r="U10">
        <v>7170.8590000000004</v>
      </c>
      <c r="V10">
        <v>9230.7549999999992</v>
      </c>
      <c r="W10">
        <v>9192.4740000000002</v>
      </c>
      <c r="Y10">
        <f>INDEX($S$4:$W$131,ROUNDUP(ROWS(H$4:H10)/5,0),MOD(ROWS(H$4:H10)-1,5)+1)</f>
        <v>18349.240000000002</v>
      </c>
      <c r="AB10">
        <v>5.5</v>
      </c>
      <c r="AC10">
        <v>6</v>
      </c>
      <c r="AD10">
        <v>6</v>
      </c>
      <c r="AE10">
        <v>5.4714</v>
      </c>
      <c r="AF10">
        <v>3.6315</v>
      </c>
      <c r="AH10">
        <f>INDEX($AB$4:$AF$131,ROUNDUP(ROWS(H$4:H10)/5,0),MOD(ROWS(H$4:H10)-1,5)+1)</f>
        <v>2.1406000000000001</v>
      </c>
      <c r="AK10">
        <v>5.6666999999999996</v>
      </c>
      <c r="AL10">
        <v>16.363299999999999</v>
      </c>
      <c r="AM10">
        <v>20</v>
      </c>
      <c r="AN10">
        <v>17.092400000000001</v>
      </c>
      <c r="AO10">
        <v>8.2629999999999999</v>
      </c>
      <c r="AQ10">
        <f>INDEX($AK$4:$AO$131,ROUNDUP(ROWS(H$4:H10)/5,0),MOD(ROWS(H$4:H10)-1,5)+1)</f>
        <v>5.3606999999999996</v>
      </c>
      <c r="AT10">
        <v>10</v>
      </c>
      <c r="AU10">
        <v>31.0182</v>
      </c>
      <c r="AV10">
        <v>38.424500000000002</v>
      </c>
      <c r="AW10">
        <v>27.621099999999998</v>
      </c>
      <c r="AX10">
        <v>21</v>
      </c>
      <c r="AZ10">
        <f>INDEX($AT$4:$AX$131,ROUNDUP(ROWS(H$4:H10)/5,0),MOD(ROWS(H$4:H10)-1,5)+1)</f>
        <v>7.3464</v>
      </c>
      <c r="BC10">
        <v>19.3307</v>
      </c>
      <c r="BD10">
        <v>16.113299999999999</v>
      </c>
      <c r="BE10">
        <v>13.6302</v>
      </c>
      <c r="BF10">
        <v>18.057300000000001</v>
      </c>
      <c r="BG10">
        <v>18.792999999999999</v>
      </c>
      <c r="BI10">
        <f>INDEX($BC$4:$BG$131,ROUNDUP(ROWS(H$4:H10)/5,0),MOD(ROWS(H$4:H10)-1,5)+1)</f>
        <v>10.796200000000001</v>
      </c>
      <c r="BJ10">
        <v>66</v>
      </c>
      <c r="BK10">
        <v>142.24870000000001</v>
      </c>
      <c r="BL10">
        <v>207.74610000000001</v>
      </c>
      <c r="BM10">
        <v>175.74870000000001</v>
      </c>
      <c r="BN10">
        <v>143.0111</v>
      </c>
      <c r="BP10">
        <f>INDEX($BJ$4:$BN$131,ROUNDUP(ROWS(H$4:H10)/5,0),MOD(ROWS(H$4:H10)-1,5)+1)</f>
        <v>59.752000000000002</v>
      </c>
    </row>
    <row r="11" spans="1:68" x14ac:dyDescent="0.2">
      <c r="A11">
        <v>26</v>
      </c>
      <c r="B11">
        <v>26.5534</v>
      </c>
      <c r="C11">
        <v>19.234400000000001</v>
      </c>
      <c r="D11">
        <v>51.914099999999998</v>
      </c>
      <c r="E11">
        <v>71.614599999999996</v>
      </c>
      <c r="G11">
        <f>INDEX($A$4:$E$131,ROUNDUP(ROWS(H$4:H11)/5,0),MOD(ROWS(H$4:H11)-1,5)+1)</f>
        <v>57.791699999999999</v>
      </c>
      <c r="J11">
        <v>13.265599999999999</v>
      </c>
      <c r="K11">
        <v>11.6602</v>
      </c>
      <c r="L11">
        <v>13.6471</v>
      </c>
      <c r="M11">
        <v>27.289100000000001</v>
      </c>
      <c r="N11">
        <v>51.0169</v>
      </c>
      <c r="P11">
        <f>INDEX($J$4:$N$131,ROUNDUP(ROWS(H$4:H11)/5,0),MOD(ROWS(H$4:H11)-1,5)+1)</f>
        <v>41.625</v>
      </c>
      <c r="S11">
        <v>6509.5309999999999</v>
      </c>
      <c r="T11">
        <v>5759.4009999999998</v>
      </c>
      <c r="U11">
        <v>6792.9949999999999</v>
      </c>
      <c r="V11">
        <v>18261.88</v>
      </c>
      <c r="W11">
        <v>16534.919999999998</v>
      </c>
      <c r="Y11">
        <f>INDEX($S$4:$W$131,ROUNDUP(ROWS(H$4:H11)/5,0),MOD(ROWS(H$4:H11)-1,5)+1)</f>
        <v>14006.67</v>
      </c>
      <c r="AB11">
        <v>2.0884999999999998</v>
      </c>
      <c r="AC11">
        <v>1.5533999999999999</v>
      </c>
      <c r="AD11">
        <v>2</v>
      </c>
      <c r="AE11">
        <v>6.4297000000000004</v>
      </c>
      <c r="AF11">
        <v>8</v>
      </c>
      <c r="AH11">
        <f>INDEX($AB$4:$AF$131,ROUNDUP(ROWS(H$4:H11)/5,0),MOD(ROWS(H$4:H11)-1,5)+1)</f>
        <v>9.1667000000000005</v>
      </c>
      <c r="AK11">
        <v>7.9115000000000002</v>
      </c>
      <c r="AL11">
        <v>7.3398000000000003</v>
      </c>
      <c r="AM11">
        <v>4.0586000000000002</v>
      </c>
      <c r="AN11">
        <v>4.4766000000000004</v>
      </c>
      <c r="AO11">
        <v>13.2682</v>
      </c>
      <c r="AQ11">
        <f>INDEX($AK$4:$AO$131,ROUNDUP(ROWS(H$4:H11)/5,0),MOD(ROWS(H$4:H11)-1,5)+1)</f>
        <v>17.833300000000001</v>
      </c>
      <c r="AT11">
        <v>15.5313</v>
      </c>
      <c r="AU11">
        <v>9</v>
      </c>
      <c r="AV11">
        <v>6.4115000000000002</v>
      </c>
      <c r="AW11">
        <v>28.625</v>
      </c>
      <c r="AX11">
        <v>65.938800000000001</v>
      </c>
      <c r="AZ11">
        <f>INDEX($AT$4:$AX$131,ROUNDUP(ROWS(H$4:H11)/5,0),MOD(ROWS(H$4:H11)-1,5)+1)</f>
        <v>43.541699999999999</v>
      </c>
      <c r="BC11">
        <v>14.0885</v>
      </c>
      <c r="BD11">
        <v>13.5527</v>
      </c>
      <c r="BE11">
        <v>15.9414</v>
      </c>
      <c r="BF11">
        <v>19.216799999999999</v>
      </c>
      <c r="BG11">
        <v>21.653600000000001</v>
      </c>
      <c r="BI11">
        <f>INDEX($BC$4:$BG$131,ROUNDUP(ROWS(H$4:H11)/5,0),MOD(ROWS(H$4:H11)-1,5)+1)</f>
        <v>17.882200000000001</v>
      </c>
      <c r="BJ11">
        <v>108.66930000000001</v>
      </c>
      <c r="BK11">
        <v>83.658199999999994</v>
      </c>
      <c r="BL11">
        <v>170.42189999999999</v>
      </c>
      <c r="BM11">
        <v>301.23829999999998</v>
      </c>
      <c r="BN11">
        <v>270.64190000000002</v>
      </c>
      <c r="BP11">
        <f>INDEX($BJ$4:$BN$131,ROUNDUP(ROWS(H$4:H11)/5,0),MOD(ROWS(H$4:H11)-1,5)+1)</f>
        <v>385.38350000000003</v>
      </c>
    </row>
    <row r="12" spans="1:68" x14ac:dyDescent="0.2">
      <c r="A12">
        <v>55.929699999999997</v>
      </c>
      <c r="B12">
        <v>41.615900000000003</v>
      </c>
      <c r="C12">
        <v>35.614600000000003</v>
      </c>
      <c r="D12">
        <v>10.7813</v>
      </c>
      <c r="E12">
        <v>79.796899999999994</v>
      </c>
      <c r="G12">
        <f>INDEX($A$4:$E$131,ROUNDUP(ROWS(H$4:H12)/5,0),MOD(ROWS(H$4:H12)-1,5)+1)</f>
        <v>59.6693</v>
      </c>
      <c r="J12">
        <v>34.335900000000002</v>
      </c>
      <c r="K12">
        <v>8.2018000000000004</v>
      </c>
      <c r="L12">
        <v>6.1483999999999996</v>
      </c>
      <c r="M12">
        <v>10.5</v>
      </c>
      <c r="N12">
        <v>26.1953</v>
      </c>
      <c r="P12">
        <f>INDEX($J$4:$N$131,ROUNDUP(ROWS(H$4:H12)/5,0),MOD(ROWS(H$4:H12)-1,5)+1)</f>
        <v>38.882800000000003</v>
      </c>
      <c r="S12">
        <v>12195.47</v>
      </c>
      <c r="T12">
        <v>7940.8069999999998</v>
      </c>
      <c r="U12">
        <v>9160.3130000000001</v>
      </c>
      <c r="V12">
        <v>12099.38</v>
      </c>
      <c r="W12">
        <v>10514.22</v>
      </c>
      <c r="Y12">
        <f>INDEX($S$4:$W$131,ROUNDUP(ROWS(H$4:H12)/5,0),MOD(ROWS(H$4:H12)-1,5)+1)</f>
        <v>18073.849999999999</v>
      </c>
      <c r="AB12">
        <v>34.953099999999999</v>
      </c>
      <c r="AC12">
        <v>86.326800000000006</v>
      </c>
      <c r="AD12">
        <v>5.8021000000000003</v>
      </c>
      <c r="AE12">
        <v>2.0937999999999999</v>
      </c>
      <c r="AF12">
        <v>3.5312999999999999</v>
      </c>
      <c r="AH12">
        <f>INDEX($AB$4:$AF$131,ROUNDUP(ROWS(H$4:H12)/5,0),MOD(ROWS(H$4:H12)-1,5)+1)</f>
        <v>9.2292000000000005</v>
      </c>
      <c r="AK12">
        <v>23.085899999999999</v>
      </c>
      <c r="AL12">
        <v>7.8086000000000002</v>
      </c>
      <c r="AM12">
        <v>3</v>
      </c>
      <c r="AN12">
        <v>3.1875</v>
      </c>
      <c r="AO12">
        <v>10.4453</v>
      </c>
      <c r="AQ12">
        <f>INDEX($AK$4:$AO$131,ROUNDUP(ROWS(H$4:H12)/5,0),MOD(ROWS(H$4:H12)-1,5)+1)</f>
        <v>14.1302</v>
      </c>
      <c r="AT12">
        <v>49.539099999999998</v>
      </c>
      <c r="AU12">
        <v>38.368499999999997</v>
      </c>
      <c r="AV12">
        <v>12.604200000000001</v>
      </c>
      <c r="AW12">
        <v>5.5625</v>
      </c>
      <c r="AX12">
        <v>14.3203</v>
      </c>
      <c r="AZ12">
        <f>INDEX($AT$4:$AX$131,ROUNDUP(ROWS(H$4:H12)/5,0),MOD(ROWS(H$4:H12)-1,5)+1)</f>
        <v>42.882800000000003</v>
      </c>
      <c r="BC12">
        <v>13.9199</v>
      </c>
      <c r="BD12">
        <v>8.2310999999999996</v>
      </c>
      <c r="BE12">
        <v>6.2004999999999999</v>
      </c>
      <c r="BF12">
        <v>10.0937</v>
      </c>
      <c r="BG12">
        <v>11.934200000000001</v>
      </c>
      <c r="BI12">
        <f>INDEX($BC$4:$BG$131,ROUNDUP(ROWS(H$4:H12)/5,0),MOD(ROWS(H$4:H12)-1,5)+1)</f>
        <v>16.065100000000001</v>
      </c>
      <c r="BJ12">
        <v>138.59440000000001</v>
      </c>
      <c r="BK12">
        <v>52.612000000000002</v>
      </c>
      <c r="BL12">
        <v>49.150399999999998</v>
      </c>
      <c r="BM12">
        <v>67.281199999999998</v>
      </c>
      <c r="BN12">
        <v>219.6712</v>
      </c>
      <c r="BP12">
        <f>INDEX($BJ$4:$BN$131,ROUNDUP(ROWS(H$4:H12)/5,0),MOD(ROWS(H$4:H12)-1,5)+1)</f>
        <v>225.4896</v>
      </c>
    </row>
    <row r="13" spans="1:68" x14ac:dyDescent="0.2">
      <c r="A13">
        <v>355.20049999999998</v>
      </c>
      <c r="B13">
        <v>46.798200000000001</v>
      </c>
      <c r="C13">
        <v>44.565100000000001</v>
      </c>
      <c r="D13">
        <v>17</v>
      </c>
      <c r="E13">
        <v>69.656300000000002</v>
      </c>
      <c r="G13">
        <f>INDEX($A$4:$E$131,ROUNDUP(ROWS(H$4:H13)/5,0),MOD(ROWS(H$4:H13)-1,5)+1)</f>
        <v>30.3568</v>
      </c>
      <c r="J13">
        <v>30.1068</v>
      </c>
      <c r="K13">
        <v>10.596399999999999</v>
      </c>
      <c r="L13">
        <v>9.5442999999999998</v>
      </c>
      <c r="M13">
        <v>20</v>
      </c>
      <c r="N13">
        <v>14.734400000000001</v>
      </c>
      <c r="P13">
        <f>INDEX($J$4:$N$131,ROUNDUP(ROWS(H$4:H13)/5,0),MOD(ROWS(H$4:H13)-1,5)+1)</f>
        <v>15.122400000000001</v>
      </c>
      <c r="S13">
        <v>8650.6769999999997</v>
      </c>
      <c r="T13">
        <v>6719.8180000000002</v>
      </c>
      <c r="U13">
        <v>6694.4269999999997</v>
      </c>
      <c r="V13">
        <v>7740</v>
      </c>
      <c r="W13">
        <v>6160.3130000000001</v>
      </c>
      <c r="Y13">
        <f>INDEX($S$4:$W$131,ROUNDUP(ROWS(H$4:H13)/5,0),MOD(ROWS(H$4:H13)-1,5)+1)</f>
        <v>9720.9889999999996</v>
      </c>
      <c r="AB13">
        <v>7.3384999999999998</v>
      </c>
      <c r="AC13">
        <v>8.3945000000000007</v>
      </c>
      <c r="AD13">
        <v>6.1483999999999996</v>
      </c>
      <c r="AE13">
        <v>9</v>
      </c>
      <c r="AF13">
        <v>4.6120000000000001</v>
      </c>
      <c r="AH13">
        <f>INDEX($AB$4:$AF$131,ROUNDUP(ROWS(H$4:H13)/5,0),MOD(ROWS(H$4:H13)-1,5)+1)</f>
        <v>2.4634999999999998</v>
      </c>
      <c r="AK13">
        <v>39.229199999999999</v>
      </c>
      <c r="AL13">
        <v>5.5964</v>
      </c>
      <c r="AM13">
        <v>4</v>
      </c>
      <c r="AN13">
        <v>4</v>
      </c>
      <c r="AO13">
        <v>15.408899999999999</v>
      </c>
      <c r="AQ13">
        <f>INDEX($AK$4:$AO$131,ROUNDUP(ROWS(H$4:H13)/5,0),MOD(ROWS(H$4:H13)-1,5)+1)</f>
        <v>6.7995000000000001</v>
      </c>
      <c r="AT13">
        <v>32.445300000000003</v>
      </c>
      <c r="AU13">
        <v>13.9909</v>
      </c>
      <c r="AV13">
        <v>10.247400000000001</v>
      </c>
      <c r="AW13">
        <v>15</v>
      </c>
      <c r="AX13">
        <v>21.1432</v>
      </c>
      <c r="AZ13">
        <f>INDEX($AT$4:$AX$131,ROUNDUP(ROWS(H$4:H13)/5,0),MOD(ROWS(H$4:H13)-1,5)+1)</f>
        <v>17.0807</v>
      </c>
      <c r="BC13">
        <v>17.153600000000001</v>
      </c>
      <c r="BD13">
        <v>12.394500000000001</v>
      </c>
      <c r="BE13">
        <v>10</v>
      </c>
      <c r="BF13">
        <v>10</v>
      </c>
      <c r="BG13">
        <v>18.776</v>
      </c>
      <c r="BI13">
        <f>INDEX($BC$4:$BG$131,ROUNDUP(ROWS(H$4:H13)/5,0),MOD(ROWS(H$4:H13)-1,5)+1)</f>
        <v>5.8379000000000003</v>
      </c>
      <c r="BJ13">
        <v>229.85679999999999</v>
      </c>
      <c r="BK13">
        <v>132.00909999999999</v>
      </c>
      <c r="BL13">
        <v>131.9922</v>
      </c>
      <c r="BM13">
        <v>55</v>
      </c>
      <c r="BN13">
        <v>55</v>
      </c>
      <c r="BP13">
        <f>INDEX($BJ$4:$BN$131,ROUNDUP(ROWS(H$4:H13)/5,0),MOD(ROWS(H$4:H13)-1,5)+1)</f>
        <v>60.3613</v>
      </c>
    </row>
    <row r="14" spans="1:68" x14ac:dyDescent="0.2">
      <c r="A14">
        <v>45.476599999999998</v>
      </c>
      <c r="B14">
        <v>27.3477</v>
      </c>
      <c r="C14">
        <v>23.328099999999999</v>
      </c>
      <c r="D14">
        <v>24.8828</v>
      </c>
      <c r="E14">
        <v>30</v>
      </c>
      <c r="G14">
        <f>INDEX($A$4:$E$131,ROUNDUP(ROWS(H$4:H14)/5,0),MOD(ROWS(H$4:H14)-1,5)+1)</f>
        <v>21.440100000000001</v>
      </c>
      <c r="J14">
        <v>33.614600000000003</v>
      </c>
      <c r="K14">
        <v>35.279899999999998</v>
      </c>
      <c r="L14">
        <v>21.781300000000002</v>
      </c>
      <c r="M14">
        <v>6.5586000000000002</v>
      </c>
      <c r="N14">
        <v>4</v>
      </c>
      <c r="P14">
        <f>INDEX($J$4:$N$131,ROUNDUP(ROWS(H$4:H14)/5,0),MOD(ROWS(H$4:H14)-1,5)+1)</f>
        <v>7.0572999999999997</v>
      </c>
      <c r="S14">
        <v>10213.18</v>
      </c>
      <c r="T14">
        <v>12453.54</v>
      </c>
      <c r="U14">
        <v>11855.63</v>
      </c>
      <c r="V14">
        <v>9913.5669999999991</v>
      </c>
      <c r="W14">
        <v>10340</v>
      </c>
      <c r="Y14">
        <f>INDEX($S$4:$W$131,ROUNDUP(ROWS(H$4:H14)/5,0),MOD(ROWS(H$4:H14)-1,5)+1)</f>
        <v>14171.64</v>
      </c>
      <c r="AB14">
        <v>4</v>
      </c>
      <c r="AC14">
        <v>4</v>
      </c>
      <c r="AD14">
        <v>4.3281000000000001</v>
      </c>
      <c r="AE14">
        <v>5</v>
      </c>
      <c r="AF14">
        <v>5</v>
      </c>
      <c r="AH14">
        <f>INDEX($AB$4:$AF$131,ROUNDUP(ROWS(H$4:H14)/5,0),MOD(ROWS(H$4:H14)-1,5)+1)</f>
        <v>2.3111999999999999</v>
      </c>
      <c r="AK14">
        <v>18.401</v>
      </c>
      <c r="AL14">
        <v>12.796900000000001</v>
      </c>
      <c r="AM14">
        <v>5.6875</v>
      </c>
      <c r="AN14">
        <v>2.8529</v>
      </c>
      <c r="AO14">
        <v>2</v>
      </c>
      <c r="AQ14">
        <f>INDEX($AK$4:$AO$131,ROUNDUP(ROWS(H$4:H14)/5,0),MOD(ROWS(H$4:H14)-1,5)+1)</f>
        <v>2.3672</v>
      </c>
      <c r="AT14">
        <v>35.309899999999999</v>
      </c>
      <c r="AU14">
        <v>36.347700000000003</v>
      </c>
      <c r="AV14">
        <v>24.781300000000002</v>
      </c>
      <c r="AW14">
        <v>9.4115000000000002</v>
      </c>
      <c r="AX14">
        <v>6</v>
      </c>
      <c r="AZ14">
        <f>INDEX($AT$4:$AX$131,ROUNDUP(ROWS(H$4:H14)/5,0),MOD(ROWS(H$4:H14)-1,5)+1)</f>
        <v>3.5859000000000001</v>
      </c>
      <c r="BC14">
        <v>18.600300000000001</v>
      </c>
      <c r="BD14">
        <v>15.4154</v>
      </c>
      <c r="BE14">
        <v>11.3626</v>
      </c>
      <c r="BF14">
        <v>7.7057000000000002</v>
      </c>
      <c r="BG14">
        <v>6</v>
      </c>
      <c r="BI14">
        <f>INDEX($BC$4:$BG$131,ROUNDUP(ROWS(H$4:H14)/5,0),MOD(ROWS(H$4:H14)-1,5)+1)</f>
        <v>6.2773000000000003</v>
      </c>
      <c r="BJ14">
        <v>187.9753</v>
      </c>
      <c r="BK14">
        <v>173.14709999999999</v>
      </c>
      <c r="BL14">
        <v>106.9824</v>
      </c>
      <c r="BM14">
        <v>101.79040000000001</v>
      </c>
      <c r="BN14">
        <v>60</v>
      </c>
      <c r="BP14">
        <f>INDEX($BJ$4:$BN$131,ROUNDUP(ROWS(H$4:H14)/5,0),MOD(ROWS(H$4:H14)-1,5)+1)</f>
        <v>27.8535</v>
      </c>
    </row>
    <row r="15" spans="1:68" x14ac:dyDescent="0.2">
      <c r="A15">
        <v>12.960900000000001</v>
      </c>
      <c r="B15">
        <v>38.625</v>
      </c>
      <c r="C15">
        <v>57.6068</v>
      </c>
      <c r="D15">
        <v>34.385399999999997</v>
      </c>
      <c r="E15">
        <v>18.565100000000001</v>
      </c>
      <c r="G15">
        <f>INDEX($A$4:$E$131,ROUNDUP(ROWS(H$4:H15)/5,0),MOD(ROWS(H$4:H15)-1,5)+1)</f>
        <v>29.886700000000001</v>
      </c>
      <c r="J15">
        <v>4</v>
      </c>
      <c r="K15">
        <v>10.6563</v>
      </c>
      <c r="L15">
        <v>21.234400000000001</v>
      </c>
      <c r="M15">
        <v>19.979199999999999</v>
      </c>
      <c r="N15">
        <v>10.2188</v>
      </c>
      <c r="P15">
        <f>INDEX($J$4:$N$131,ROUNDUP(ROWS(H$4:H15)/5,0),MOD(ROWS(H$4:H15)-1,5)+1)</f>
        <v>10.0625</v>
      </c>
      <c r="S15">
        <v>6932.1880000000001</v>
      </c>
      <c r="T15">
        <v>8145.2079999999996</v>
      </c>
      <c r="U15">
        <v>7542.0829999999996</v>
      </c>
      <c r="V15">
        <v>14508.49</v>
      </c>
      <c r="W15">
        <v>11085.05</v>
      </c>
      <c r="Y15">
        <f>INDEX($S$4:$W$131,ROUNDUP(ROWS(H$4:H15)/5,0),MOD(ROWS(H$4:H15)-1,5)+1)</f>
        <v>10064.35</v>
      </c>
      <c r="AB15">
        <v>2.1602000000000001</v>
      </c>
      <c r="AC15">
        <v>4.2187999999999999</v>
      </c>
      <c r="AD15">
        <v>9.1172000000000004</v>
      </c>
      <c r="AE15">
        <v>5.9791999999999996</v>
      </c>
      <c r="AF15">
        <v>2.4348999999999998</v>
      </c>
      <c r="AH15">
        <f>INDEX($AB$4:$AF$131,ROUNDUP(ROWS(H$4:H15)/5,0),MOD(ROWS(H$4:H15)-1,5)+1)</f>
        <v>3.9009999999999998</v>
      </c>
      <c r="AK15">
        <v>1.0533999999999999</v>
      </c>
      <c r="AL15">
        <v>5.4375</v>
      </c>
      <c r="AM15">
        <v>11.1172</v>
      </c>
      <c r="AN15">
        <v>8.6067999999999998</v>
      </c>
      <c r="AO15">
        <v>4.8697999999999997</v>
      </c>
      <c r="AQ15">
        <f>INDEX($AK$4:$AO$131,ROUNDUP(ROWS(H$4:H15)/5,0),MOD(ROWS(H$4:H15)-1,5)+1)</f>
        <v>5.5716000000000001</v>
      </c>
      <c r="AT15">
        <v>0.79359999999999997</v>
      </c>
      <c r="AU15">
        <v>4.5677000000000003</v>
      </c>
      <c r="AV15">
        <v>23.154900000000001</v>
      </c>
      <c r="AW15">
        <v>23.468800000000002</v>
      </c>
      <c r="AX15">
        <v>11.653600000000001</v>
      </c>
      <c r="AZ15">
        <f>INDEX($AT$4:$AX$131,ROUNDUP(ROWS(H$4:H15)/5,0),MOD(ROWS(H$4:H15)-1,5)+1)</f>
        <v>4.3697999999999997</v>
      </c>
      <c r="BC15">
        <v>6.9466000000000001</v>
      </c>
      <c r="BD15">
        <v>15.135400000000001</v>
      </c>
      <c r="BE15">
        <v>17.314499999999999</v>
      </c>
      <c r="BF15">
        <v>10.724</v>
      </c>
      <c r="BG15">
        <v>5.8711000000000002</v>
      </c>
      <c r="BI15">
        <f>INDEX($BC$4:$BG$131,ROUNDUP(ROWS(H$4:H15)/5,0),MOD(ROWS(H$4:H15)-1,5)+1)</f>
        <v>11.516299999999999</v>
      </c>
      <c r="BJ15">
        <v>42.014299999999999</v>
      </c>
      <c r="BK15">
        <v>46.916699999999999</v>
      </c>
      <c r="BL15">
        <v>92.189499999999995</v>
      </c>
      <c r="BM15">
        <v>127.0625</v>
      </c>
      <c r="BN15">
        <v>94.794899999999998</v>
      </c>
      <c r="BP15">
        <f>INDEX($BJ$4:$BN$131,ROUNDUP(ROWS(H$4:H15)/5,0),MOD(ROWS(H$4:H15)-1,5)+1)</f>
        <v>34.459600000000002</v>
      </c>
    </row>
    <row r="16" spans="1:68" x14ac:dyDescent="0.2">
      <c r="A16">
        <v>23.476600000000001</v>
      </c>
      <c r="B16">
        <v>39.460900000000002</v>
      </c>
      <c r="C16">
        <v>49.570300000000003</v>
      </c>
      <c r="D16">
        <v>51.477899999999998</v>
      </c>
      <c r="E16">
        <v>66.729200000000006</v>
      </c>
      <c r="G16">
        <f>INDEX($A$4:$E$131,ROUNDUP(ROWS(H$4:H16)/5,0),MOD(ROWS(H$4:H16)-1,5)+1)</f>
        <v>27.459599999999998</v>
      </c>
      <c r="J16">
        <v>6.4922000000000004</v>
      </c>
      <c r="K16">
        <v>32.195300000000003</v>
      </c>
      <c r="L16">
        <v>49.796900000000001</v>
      </c>
      <c r="M16">
        <v>26.9193</v>
      </c>
      <c r="N16">
        <v>28.4375</v>
      </c>
      <c r="P16">
        <f>INDEX($J$4:$N$131,ROUNDUP(ROWS(H$4:H16)/5,0),MOD(ROWS(H$4:H16)-1,5)+1)</f>
        <v>16.208300000000001</v>
      </c>
      <c r="S16">
        <v>8123.8540000000003</v>
      </c>
      <c r="T16">
        <v>8905.3639999999996</v>
      </c>
      <c r="U16">
        <v>5414.2190000000001</v>
      </c>
      <c r="V16">
        <v>6603.6719999999996</v>
      </c>
      <c r="W16">
        <v>10069.69</v>
      </c>
      <c r="Y16">
        <f>INDEX($S$4:$W$131,ROUNDUP(ROWS(H$4:H16)/5,0),MOD(ROWS(H$4:H16)-1,5)+1)</f>
        <v>5503.9319999999998</v>
      </c>
      <c r="AB16">
        <v>2</v>
      </c>
      <c r="AC16">
        <v>27.8932</v>
      </c>
      <c r="AD16">
        <v>41.281300000000002</v>
      </c>
      <c r="AE16">
        <v>3.8397999999999999</v>
      </c>
      <c r="AF16">
        <v>7.7839</v>
      </c>
      <c r="AH16">
        <f>INDEX($AB$4:$AF$131,ROUNDUP(ROWS(H$4:H16)/5,0),MOD(ROWS(H$4:H16)-1,5)+1)</f>
        <v>13.6693</v>
      </c>
      <c r="AK16">
        <v>4.9947999999999997</v>
      </c>
      <c r="AL16">
        <v>7.2733999999999996</v>
      </c>
      <c r="AM16">
        <v>9.7240000000000002</v>
      </c>
      <c r="AN16">
        <v>16.318999999999999</v>
      </c>
      <c r="AO16">
        <v>21.0807</v>
      </c>
      <c r="AQ16">
        <f>INDEX($AK$4:$AO$131,ROUNDUP(ROWS(H$4:H16)/5,0),MOD(ROWS(H$4:H16)-1,5)+1)</f>
        <v>4.3672000000000004</v>
      </c>
      <c r="AT16">
        <v>6.9947999999999997</v>
      </c>
      <c r="AU16">
        <v>36.864600000000003</v>
      </c>
      <c r="AV16">
        <v>56.091099999999997</v>
      </c>
      <c r="AW16">
        <v>24.359400000000001</v>
      </c>
      <c r="AX16">
        <v>26.578099999999999</v>
      </c>
      <c r="AZ16">
        <f>INDEX($AT$4:$AX$131,ROUNDUP(ROWS(H$4:H16)/5,0),MOD(ROWS(H$4:H16)-1,5)+1)</f>
        <v>16.850300000000001</v>
      </c>
      <c r="BC16">
        <v>7.9805000000000001</v>
      </c>
      <c r="BD16">
        <v>13.122400000000001</v>
      </c>
      <c r="BE16">
        <v>14.190099999999999</v>
      </c>
      <c r="BF16">
        <v>11.2799</v>
      </c>
      <c r="BG16">
        <v>13.0703</v>
      </c>
      <c r="BI16">
        <f>INDEX($BC$4:$BG$131,ROUNDUP(ROWS(H$4:H16)/5,0),MOD(ROWS(H$4:H16)-1,5)+1)</f>
        <v>12.3581</v>
      </c>
      <c r="BJ16">
        <v>56.0456</v>
      </c>
      <c r="BK16">
        <v>59.612000000000002</v>
      </c>
      <c r="BL16">
        <v>86.669300000000007</v>
      </c>
      <c r="BM16">
        <v>154.63149999999999</v>
      </c>
      <c r="BN16">
        <v>210.9922</v>
      </c>
      <c r="BP16">
        <f>INDEX($BJ$4:$BN$131,ROUNDUP(ROWS(H$4:H16)/5,0),MOD(ROWS(H$4:H16)-1,5)+1)</f>
        <v>46.578800000000001</v>
      </c>
    </row>
    <row r="17" spans="1:68" x14ac:dyDescent="0.2">
      <c r="A17">
        <v>34.765599999999999</v>
      </c>
      <c r="B17">
        <v>37.625</v>
      </c>
      <c r="C17">
        <v>32.924500000000002</v>
      </c>
      <c r="D17">
        <v>40.894500000000001</v>
      </c>
      <c r="E17">
        <v>34.75</v>
      </c>
      <c r="G17">
        <f>INDEX($A$4:$E$131,ROUNDUP(ROWS(H$4:H17)/5,0),MOD(ROWS(H$4:H17)-1,5)+1)</f>
        <v>31.846399999999999</v>
      </c>
      <c r="J17">
        <v>14.335900000000001</v>
      </c>
      <c r="K17">
        <v>16</v>
      </c>
      <c r="L17">
        <v>33.747399999999999</v>
      </c>
      <c r="M17">
        <v>44.324199999999998</v>
      </c>
      <c r="N17">
        <v>23</v>
      </c>
      <c r="P17">
        <f>INDEX($J$4:$N$131,ROUNDUP(ROWS(H$4:H17)/5,0),MOD(ROWS(H$4:H17)-1,5)+1)</f>
        <v>54.682299999999998</v>
      </c>
      <c r="S17">
        <v>8629.8439999999991</v>
      </c>
      <c r="T17">
        <v>7008.75</v>
      </c>
      <c r="U17">
        <v>7304.3230000000003</v>
      </c>
      <c r="V17">
        <v>7253.2809999999999</v>
      </c>
      <c r="W17">
        <v>7590</v>
      </c>
      <c r="Y17">
        <f>INDEX($S$4:$W$131,ROUNDUP(ROWS(H$4:H17)/5,0),MOD(ROWS(H$4:H17)-1,5)+1)</f>
        <v>6855.3649999999998</v>
      </c>
      <c r="AB17">
        <v>9.6640999999999995</v>
      </c>
      <c r="AC17">
        <v>4.8125</v>
      </c>
      <c r="AD17">
        <v>4.4478999999999997</v>
      </c>
      <c r="AE17">
        <v>7.3516000000000004</v>
      </c>
      <c r="AF17">
        <v>3.5</v>
      </c>
      <c r="AH17">
        <f>INDEX($AB$4:$AF$131,ROUNDUP(ROWS(H$4:H17)/5,0),MOD(ROWS(H$4:H17)-1,5)+1)</f>
        <v>25.528600000000001</v>
      </c>
      <c r="AK17">
        <v>4.1093999999999999</v>
      </c>
      <c r="AL17">
        <v>6.7187999999999999</v>
      </c>
      <c r="AM17">
        <v>10</v>
      </c>
      <c r="AN17">
        <v>12.0273</v>
      </c>
      <c r="AO17">
        <v>8.5</v>
      </c>
      <c r="AQ17">
        <f>INDEX($AK$4:$AO$131,ROUNDUP(ROWS(H$4:H17)/5,0),MOD(ROWS(H$4:H17)-1,5)+1)</f>
        <v>15.747400000000001</v>
      </c>
      <c r="AT17">
        <v>11.8828</v>
      </c>
      <c r="AU17">
        <v>10.6563</v>
      </c>
      <c r="AV17">
        <v>39.927100000000003</v>
      </c>
      <c r="AW17">
        <v>45.511699999999998</v>
      </c>
      <c r="AX17">
        <v>11.5</v>
      </c>
      <c r="AZ17">
        <f>INDEX($AT$4:$AX$131,ROUNDUP(ROWS(H$4:H17)/5,0),MOD(ROWS(H$4:H17)-1,5)+1)</f>
        <v>53.869799999999998</v>
      </c>
      <c r="BC17">
        <v>19.459599999999998</v>
      </c>
      <c r="BD17">
        <v>21.816400000000002</v>
      </c>
      <c r="BE17">
        <v>22.063199999999998</v>
      </c>
      <c r="BF17">
        <v>21.296900000000001</v>
      </c>
      <c r="BG17">
        <v>18.5</v>
      </c>
      <c r="BI17">
        <f>INDEX($BC$4:$BG$131,ROUNDUP(ROWS(H$4:H17)/5,0),MOD(ROWS(H$4:H17)-1,5)+1)</f>
        <v>17.300799999999999</v>
      </c>
      <c r="BJ17">
        <v>88.959000000000003</v>
      </c>
      <c r="BK17">
        <v>80.897800000000004</v>
      </c>
      <c r="BL17">
        <v>135.39779999999999</v>
      </c>
      <c r="BM17">
        <v>160.59370000000001</v>
      </c>
      <c r="BN17">
        <v>84.5</v>
      </c>
      <c r="BP17">
        <f>INDEX($BJ$4:$BN$131,ROUNDUP(ROWS(H$4:H17)/5,0),MOD(ROWS(H$4:H17)-1,5)+1)</f>
        <v>171.0384</v>
      </c>
    </row>
    <row r="18" spans="1:68" x14ac:dyDescent="0.2">
      <c r="A18">
        <v>15.210900000000001</v>
      </c>
      <c r="B18">
        <v>14.8216</v>
      </c>
      <c r="C18">
        <v>43.140599999999999</v>
      </c>
      <c r="D18">
        <v>23.811199999999999</v>
      </c>
      <c r="E18">
        <v>28.520800000000001</v>
      </c>
      <c r="G18">
        <f>INDEX($A$4:$E$131,ROUNDUP(ROWS(H$4:H18)/5,0),MOD(ROWS(H$4:H18)-1,5)+1)</f>
        <v>36.289099999999998</v>
      </c>
      <c r="J18">
        <v>8.6054999999999993</v>
      </c>
      <c r="K18">
        <v>13.013</v>
      </c>
      <c r="L18">
        <v>47</v>
      </c>
      <c r="M18">
        <v>30.557300000000001</v>
      </c>
      <c r="N18">
        <v>11.520799999999999</v>
      </c>
      <c r="P18">
        <f>INDEX($J$4:$N$131,ROUNDUP(ROWS(H$4:H18)/5,0),MOD(ROWS(H$4:H18)-1,5)+1)</f>
        <v>32.343800000000002</v>
      </c>
      <c r="S18">
        <v>8843.7759999999998</v>
      </c>
      <c r="T18">
        <v>8166.1719999999996</v>
      </c>
      <c r="U18">
        <v>11154.06</v>
      </c>
      <c r="V18">
        <v>8436.2240000000002</v>
      </c>
      <c r="W18">
        <v>6716.0420000000004</v>
      </c>
      <c r="Y18">
        <f>INDEX($S$4:$W$131,ROUNDUP(ROWS(H$4:H18)/5,0),MOD(ROWS(H$4:H18)-1,5)+1)</f>
        <v>6425.6769999999997</v>
      </c>
      <c r="AB18">
        <v>1.1783999999999999</v>
      </c>
      <c r="AC18">
        <v>13.5977</v>
      </c>
      <c r="AD18">
        <v>45.117199999999997</v>
      </c>
      <c r="AE18">
        <v>4.6562999999999999</v>
      </c>
      <c r="AF18">
        <v>4.4504999999999999</v>
      </c>
      <c r="AH18">
        <f>INDEX($AB$4:$AF$131,ROUNDUP(ROWS(H$4:H18)/5,0),MOD(ROWS(H$4:H18)-1,5)+1)</f>
        <v>5.8853999999999997</v>
      </c>
      <c r="AK18">
        <v>2.0703</v>
      </c>
      <c r="AL18">
        <v>1.5039</v>
      </c>
      <c r="AM18">
        <v>12.296900000000001</v>
      </c>
      <c r="AN18">
        <v>10.2057</v>
      </c>
      <c r="AO18">
        <v>4.3802000000000003</v>
      </c>
      <c r="AQ18">
        <f>INDEX($AK$4:$AO$131,ROUNDUP(ROWS(H$4:H18)/5,0),MOD(ROWS(H$4:H18)-1,5)+1)</f>
        <v>10.703099999999999</v>
      </c>
      <c r="AT18">
        <v>2</v>
      </c>
      <c r="AU18">
        <v>12.2461</v>
      </c>
      <c r="AV18">
        <v>63.460900000000002</v>
      </c>
      <c r="AW18">
        <v>34.408900000000003</v>
      </c>
      <c r="AX18">
        <v>16.0703</v>
      </c>
      <c r="AZ18">
        <f>INDEX($AT$4:$AX$131,ROUNDUP(ROWS(H$4:H18)/5,0),MOD(ROWS(H$4:H18)-1,5)+1)</f>
        <v>30.4544</v>
      </c>
      <c r="BC18">
        <v>13.0703</v>
      </c>
      <c r="BD18">
        <v>9.7148000000000003</v>
      </c>
      <c r="BE18">
        <v>11</v>
      </c>
      <c r="BF18">
        <v>5.9206000000000003</v>
      </c>
      <c r="BG18">
        <v>5.7603999999999997</v>
      </c>
      <c r="BI18">
        <f>INDEX($BC$4:$BG$131,ROUNDUP(ROWS(H$4:H18)/5,0),MOD(ROWS(H$4:H18)-1,5)+1)</f>
        <v>12.3652</v>
      </c>
      <c r="BJ18">
        <v>35.351599999999998</v>
      </c>
      <c r="BK18">
        <v>31.8477</v>
      </c>
      <c r="BL18">
        <v>134.89840000000001</v>
      </c>
      <c r="BM18">
        <v>120.0898</v>
      </c>
      <c r="BN18">
        <v>87.518199999999993</v>
      </c>
      <c r="BP18">
        <f>INDEX($BJ$4:$BN$131,ROUNDUP(ROWS(H$4:H18)/5,0),MOD(ROWS(H$4:H18)-1,5)+1)</f>
        <v>185.0085</v>
      </c>
    </row>
    <row r="19" spans="1:68" x14ac:dyDescent="0.2">
      <c r="A19">
        <v>25.375</v>
      </c>
      <c r="B19">
        <v>51.183599999999998</v>
      </c>
      <c r="C19">
        <v>21.835899999999999</v>
      </c>
      <c r="D19">
        <v>8</v>
      </c>
      <c r="E19">
        <v>22.528600000000001</v>
      </c>
      <c r="G19">
        <f>INDEX($A$4:$E$131,ROUNDUP(ROWS(H$4:H19)/5,0),MOD(ROWS(H$4:H19)-1,5)+1)</f>
        <v>31.270800000000001</v>
      </c>
      <c r="J19">
        <v>13.7188</v>
      </c>
      <c r="K19">
        <v>32.225299999999997</v>
      </c>
      <c r="L19">
        <v>23.773399999999999</v>
      </c>
      <c r="M19">
        <v>20</v>
      </c>
      <c r="N19">
        <v>20.5215</v>
      </c>
      <c r="P19">
        <f>INDEX($J$4:$N$131,ROUNDUP(ROWS(H$4:H19)/5,0),MOD(ROWS(H$4:H19)-1,5)+1)</f>
        <v>20.9375</v>
      </c>
      <c r="S19">
        <v>6143.125</v>
      </c>
      <c r="T19">
        <v>10479.709999999999</v>
      </c>
      <c r="U19">
        <v>7982.9690000000001</v>
      </c>
      <c r="V19">
        <v>11048.2</v>
      </c>
      <c r="W19">
        <v>7586.94</v>
      </c>
      <c r="Y19">
        <f>INDEX($S$4:$W$131,ROUNDUP(ROWS(H$4:H19)/5,0),MOD(ROWS(H$4:H19)-1,5)+1)</f>
        <v>7821.25</v>
      </c>
      <c r="AB19">
        <v>1.5938000000000001</v>
      </c>
      <c r="AC19">
        <v>2.9843999999999999</v>
      </c>
      <c r="AD19">
        <v>6.4023000000000003</v>
      </c>
      <c r="AE19">
        <v>2</v>
      </c>
      <c r="AF19">
        <v>6.9238</v>
      </c>
      <c r="AH19">
        <f>INDEX($AB$4:$AF$131,ROUNDUP(ROWS(H$4:H19)/5,0),MOD(ROWS(H$4:H19)-1,5)+1)</f>
        <v>4.125</v>
      </c>
      <c r="AK19">
        <v>5.9687999999999999</v>
      </c>
      <c r="AL19">
        <v>12.460900000000001</v>
      </c>
      <c r="AM19">
        <v>7.5156000000000001</v>
      </c>
      <c r="AN19">
        <v>5</v>
      </c>
      <c r="AO19">
        <v>4.1595000000000004</v>
      </c>
      <c r="AQ19">
        <f>INDEX($AK$4:$AO$131,ROUNDUP(ROWS(H$4:H19)/5,0),MOD(ROWS(H$4:H19)-1,5)+1)</f>
        <v>9.7707999999999995</v>
      </c>
      <c r="AT19">
        <v>25.281300000000002</v>
      </c>
      <c r="AU19">
        <v>37.916699999999999</v>
      </c>
      <c r="AV19">
        <v>25.515599999999999</v>
      </c>
      <c r="AW19">
        <v>23.615200000000002</v>
      </c>
      <c r="AX19">
        <v>19.238299999999999</v>
      </c>
      <c r="AZ19">
        <f>INDEX($AT$4:$AX$131,ROUNDUP(ROWS(H$4:H19)/5,0),MOD(ROWS(H$4:H19)-1,5)+1)</f>
        <v>23.666699999999999</v>
      </c>
      <c r="BC19">
        <v>4.1875</v>
      </c>
      <c r="BD19">
        <v>9.4434000000000005</v>
      </c>
      <c r="BE19">
        <v>9.5155999999999992</v>
      </c>
      <c r="BF19">
        <v>6.3848000000000003</v>
      </c>
      <c r="BG19">
        <v>8.0827000000000009</v>
      </c>
      <c r="BI19">
        <f>INDEX($BC$4:$BG$131,ROUNDUP(ROWS(H$4:H19)/5,0),MOD(ROWS(H$4:H19)-1,5)+1)</f>
        <v>8.5207999999999995</v>
      </c>
      <c r="BJ19">
        <v>57.343699999999998</v>
      </c>
      <c r="BK19">
        <v>92.592399999999998</v>
      </c>
      <c r="BL19">
        <v>121.9883</v>
      </c>
      <c r="BM19">
        <v>108.9316</v>
      </c>
      <c r="BN19">
        <v>78.988900000000001</v>
      </c>
      <c r="BP19">
        <f>INDEX($BJ$4:$BN$131,ROUNDUP(ROWS(H$4:H19)/5,0),MOD(ROWS(H$4:H19)-1,5)+1)</f>
        <v>167.60419999999999</v>
      </c>
    </row>
    <row r="20" spans="1:68" x14ac:dyDescent="0.2">
      <c r="A20">
        <v>29.2057</v>
      </c>
      <c r="B20">
        <v>27.177700000000002</v>
      </c>
      <c r="C20">
        <v>27.515599999999999</v>
      </c>
      <c r="D20">
        <v>15.052099999999999</v>
      </c>
      <c r="E20">
        <v>18.604800000000001</v>
      </c>
      <c r="G20">
        <f>INDEX($A$4:$E$131,ROUNDUP(ROWS(H$4:H20)/5,0),MOD(ROWS(H$4:H20)-1,5)+1)</f>
        <v>44.260399999999997</v>
      </c>
      <c r="J20">
        <v>42.038400000000003</v>
      </c>
      <c r="K20">
        <v>18.4297</v>
      </c>
      <c r="L20">
        <v>19.484400000000001</v>
      </c>
      <c r="M20">
        <v>7.3874000000000004</v>
      </c>
      <c r="N20">
        <v>7.1627999999999998</v>
      </c>
      <c r="P20">
        <f>INDEX($J$4:$N$131,ROUNDUP(ROWS(H$4:H20)/5,0),MOD(ROWS(H$4:H20)-1,5)+1)</f>
        <v>40.479199999999999</v>
      </c>
      <c r="S20">
        <v>12094.56</v>
      </c>
      <c r="T20">
        <v>9332.8389999999999</v>
      </c>
      <c r="U20">
        <v>5552.24</v>
      </c>
      <c r="V20">
        <v>8430.69</v>
      </c>
      <c r="W20">
        <v>11798.07</v>
      </c>
      <c r="Y20">
        <f>INDEX($S$4:$W$131,ROUNDUP(ROWS(H$4:H20)/5,0),MOD(ROWS(H$4:H20)-1,5)+1)</f>
        <v>13283.75</v>
      </c>
      <c r="AB20">
        <v>26.559899999999999</v>
      </c>
      <c r="AC20">
        <v>4.3209999999999997</v>
      </c>
      <c r="AD20">
        <v>2</v>
      </c>
      <c r="AE20">
        <v>2.7884000000000002</v>
      </c>
      <c r="AF20">
        <v>2.8372000000000002</v>
      </c>
      <c r="AH20">
        <f>INDEX($AB$4:$AF$131,ROUNDUP(ROWS(H$4:H20)/5,0),MOD(ROWS(H$4:H20)-1,5)+1)</f>
        <v>12.416700000000001</v>
      </c>
      <c r="AK20">
        <v>4.6029</v>
      </c>
      <c r="AL20">
        <v>7.0716000000000001</v>
      </c>
      <c r="AM20">
        <v>9.5052000000000003</v>
      </c>
      <c r="AN20">
        <v>3.3170999999999999</v>
      </c>
      <c r="AO20">
        <v>4.4185999999999996</v>
      </c>
      <c r="AQ20">
        <f>INDEX($AK$4:$AO$131,ROUNDUP(ROWS(H$4:H20)/5,0),MOD(ROWS(H$4:H20)-1,5)+1)</f>
        <v>16.677099999999999</v>
      </c>
      <c r="AT20">
        <v>37.942700000000002</v>
      </c>
      <c r="AU20">
        <v>15.3581</v>
      </c>
      <c r="AV20">
        <v>15.484400000000001</v>
      </c>
      <c r="AW20">
        <v>6.1406000000000001</v>
      </c>
      <c r="AX20">
        <v>6</v>
      </c>
      <c r="AZ20">
        <f>INDEX($AT$4:$AX$131,ROUNDUP(ROWS(H$4:H20)/5,0),MOD(ROWS(H$4:H20)-1,5)+1)</f>
        <v>63.375</v>
      </c>
      <c r="BC20">
        <v>14.2057</v>
      </c>
      <c r="BD20">
        <v>16.464200000000002</v>
      </c>
      <c r="BE20">
        <v>10.7318</v>
      </c>
      <c r="BF20">
        <v>8.0175999999999998</v>
      </c>
      <c r="BG20">
        <v>8</v>
      </c>
      <c r="BI20">
        <f>INDEX($BC$4:$BG$131,ROUNDUP(ROWS(H$4:H20)/5,0),MOD(ROWS(H$4:H20)-1,5)+1)</f>
        <v>10.354200000000001</v>
      </c>
      <c r="BJ20">
        <v>78.684200000000004</v>
      </c>
      <c r="BK20">
        <v>87.074200000000005</v>
      </c>
      <c r="BL20">
        <v>159.70310000000001</v>
      </c>
      <c r="BM20">
        <v>63</v>
      </c>
      <c r="BN20">
        <v>72.441400000000002</v>
      </c>
      <c r="BP20">
        <f>INDEX($BJ$4:$BN$131,ROUNDUP(ROWS(H$4:H20)/5,0),MOD(ROWS(H$4:H20)-1,5)+1)</f>
        <v>207.85419999999999</v>
      </c>
    </row>
    <row r="21" spans="1:68" x14ac:dyDescent="0.2">
      <c r="A21">
        <v>18.117799999999999</v>
      </c>
      <c r="B21">
        <v>9.8861000000000008</v>
      </c>
      <c r="C21">
        <v>44.604199999999999</v>
      </c>
      <c r="D21">
        <v>33.683599999999998</v>
      </c>
      <c r="E21">
        <v>69.364599999999996</v>
      </c>
      <c r="G21">
        <f>INDEX($A$4:$E$131,ROUNDUP(ROWS(H$4:H21)/5,0),MOD(ROWS(H$4:H21)-1,5)+1)</f>
        <v>35.354199999999999</v>
      </c>
      <c r="J21">
        <v>5.3742999999999999</v>
      </c>
      <c r="K21">
        <v>8.2974999999999994</v>
      </c>
      <c r="L21">
        <v>21.822900000000001</v>
      </c>
      <c r="M21">
        <v>13</v>
      </c>
      <c r="N21">
        <v>23.770800000000001</v>
      </c>
      <c r="P21">
        <f>INDEX($J$4:$N$131,ROUNDUP(ROWS(H$4:H21)/5,0),MOD(ROWS(H$4:H21)-1,5)+1)</f>
        <v>21.739599999999999</v>
      </c>
      <c r="S21">
        <v>8614.3490000000002</v>
      </c>
      <c r="T21">
        <v>9773.5939999999991</v>
      </c>
      <c r="U21">
        <v>5912.9170000000004</v>
      </c>
      <c r="V21">
        <v>9675.1560000000009</v>
      </c>
      <c r="W21">
        <v>10465</v>
      </c>
      <c r="Y21">
        <f>INDEX($S$4:$W$131,ROUNDUP(ROWS(H$4:H21)/5,0),MOD(ROWS(H$4:H21)-1,5)+1)</f>
        <v>9349.6360000000004</v>
      </c>
      <c r="AB21">
        <v>5.2512999999999996</v>
      </c>
      <c r="AC21">
        <v>5.8197000000000001</v>
      </c>
      <c r="AD21">
        <v>16.229199999999999</v>
      </c>
      <c r="AE21">
        <v>4.6548999999999996</v>
      </c>
      <c r="AF21">
        <v>3.5104000000000002</v>
      </c>
      <c r="AH21">
        <f>INDEX($AB$4:$AF$131,ROUNDUP(ROWS(H$4:H21)/5,0),MOD(ROWS(H$4:H21)-1,5)+1)</f>
        <v>4.2004999999999999</v>
      </c>
      <c r="AK21">
        <v>2.4973999999999998</v>
      </c>
      <c r="AL21">
        <v>2.0832999999999999</v>
      </c>
      <c r="AM21">
        <v>7.1978999999999997</v>
      </c>
      <c r="AN21">
        <v>6.6197999999999997</v>
      </c>
      <c r="AO21">
        <v>76.947900000000004</v>
      </c>
      <c r="AQ21">
        <f>INDEX($AK$4:$AO$131,ROUNDUP(ROWS(H$4:H21)/5,0),MOD(ROWS(H$4:H21)-1,5)+1)</f>
        <v>8.6927000000000003</v>
      </c>
      <c r="AT21">
        <v>6.6257000000000001</v>
      </c>
      <c r="AU21">
        <v>8.6060999999999996</v>
      </c>
      <c r="AV21">
        <v>20.4375</v>
      </c>
      <c r="AW21">
        <v>5.6548999999999996</v>
      </c>
      <c r="AX21">
        <v>12.833299999999999</v>
      </c>
      <c r="AZ21">
        <f>INDEX($AT$4:$AX$131,ROUNDUP(ROWS(H$4:H21)/5,0),MOD(ROWS(H$4:H21)-1,5)+1)</f>
        <v>30.971399999999999</v>
      </c>
      <c r="BC21">
        <v>10.502599999999999</v>
      </c>
      <c r="BD21">
        <v>8.5319000000000003</v>
      </c>
      <c r="BE21">
        <v>21.218699999999998</v>
      </c>
      <c r="BF21">
        <v>13.309900000000001</v>
      </c>
      <c r="BG21">
        <v>9.5520999999999994</v>
      </c>
      <c r="BI21">
        <f>INDEX($BC$4:$BG$131,ROUNDUP(ROWS(H$4:H21)/5,0),MOD(ROWS(H$4:H21)-1,5)+1)</f>
        <v>14.3255</v>
      </c>
      <c r="BJ21">
        <v>48.117800000000003</v>
      </c>
      <c r="BK21">
        <v>53.237000000000002</v>
      </c>
      <c r="BL21">
        <v>96.479200000000006</v>
      </c>
      <c r="BM21">
        <v>73.246099999999998</v>
      </c>
      <c r="BN21">
        <v>75.25</v>
      </c>
      <c r="BP21">
        <f>INDEX($BJ$4:$BN$131,ROUNDUP(ROWS(H$4:H21)/5,0),MOD(ROWS(H$4:H21)-1,5)+1)</f>
        <v>89.077500000000001</v>
      </c>
    </row>
    <row r="22" spans="1:68" x14ac:dyDescent="0.2">
      <c r="A22">
        <v>54.902299999999997</v>
      </c>
      <c r="B22">
        <v>87.167299999999997</v>
      </c>
      <c r="C22">
        <v>21.726600000000001</v>
      </c>
      <c r="D22">
        <v>40.023400000000002</v>
      </c>
      <c r="E22">
        <v>166.92189999999999</v>
      </c>
      <c r="G22">
        <f>INDEX($A$4:$E$131,ROUNDUP(ROWS(H$4:H22)/5,0),MOD(ROWS(H$4:H22)-1,5)+1)</f>
        <v>33.149700000000003</v>
      </c>
      <c r="J22">
        <v>17.317699999999999</v>
      </c>
      <c r="K22">
        <v>6.2298</v>
      </c>
      <c r="L22">
        <v>3.3984000000000001</v>
      </c>
      <c r="M22">
        <v>10.2318</v>
      </c>
      <c r="N22">
        <v>37.828099999999999</v>
      </c>
      <c r="P22">
        <f>INDEX($J$4:$N$131,ROUNDUP(ROWS(H$4:H22)/5,0),MOD(ROWS(H$4:H22)-1,5)+1)</f>
        <v>14.4518</v>
      </c>
      <c r="S22">
        <v>15870.86</v>
      </c>
      <c r="T22">
        <v>17429.45</v>
      </c>
      <c r="U22">
        <v>14389.22</v>
      </c>
      <c r="V22">
        <v>9687.6560000000009</v>
      </c>
      <c r="W22">
        <v>7693.125</v>
      </c>
      <c r="Y22">
        <f>INDEX($S$4:$W$131,ROUNDUP(ROWS(H$4:H22)/5,0),MOD(ROWS(H$4:H22)-1,5)+1)</f>
        <v>13054.84</v>
      </c>
      <c r="AB22">
        <v>8.6836000000000002</v>
      </c>
      <c r="AC22">
        <v>4.2981999999999996</v>
      </c>
      <c r="AD22">
        <v>2</v>
      </c>
      <c r="AE22">
        <v>3.6926999999999999</v>
      </c>
      <c r="AF22">
        <v>22.6875</v>
      </c>
      <c r="AH22">
        <f>INDEX($AB$4:$AF$131,ROUNDUP(ROWS(H$4:H22)/5,0),MOD(ROWS(H$4:H22)-1,5)+1)</f>
        <v>7.4648000000000003</v>
      </c>
      <c r="AK22">
        <v>60.799500000000002</v>
      </c>
      <c r="AL22">
        <v>97.1113</v>
      </c>
      <c r="AM22">
        <v>13.4375</v>
      </c>
      <c r="AN22">
        <v>8.4322999999999997</v>
      </c>
      <c r="AO22">
        <v>32.281300000000002</v>
      </c>
      <c r="AQ22">
        <f>INDEX($AK$4:$AO$131,ROUNDUP(ROWS(H$4:H22)/5,0),MOD(ROWS(H$4:H22)-1,5)+1)</f>
        <v>4.2069999999999999</v>
      </c>
      <c r="AT22">
        <v>16.5794</v>
      </c>
      <c r="AU22">
        <v>7.8384999999999998</v>
      </c>
      <c r="AV22">
        <v>5.9218999999999999</v>
      </c>
      <c r="AW22">
        <v>8.2317999999999998</v>
      </c>
      <c r="AX22">
        <v>41.765599999999999</v>
      </c>
      <c r="AZ22">
        <f>INDEX($AT$4:$AX$131,ROUNDUP(ROWS(H$4:H22)/5,0),MOD(ROWS(H$4:H22)-1,5)+1)</f>
        <v>20.059899999999999</v>
      </c>
      <c r="BC22">
        <v>5.7370000000000001</v>
      </c>
      <c r="BD22">
        <v>6.5404</v>
      </c>
      <c r="BE22">
        <v>2.7031000000000001</v>
      </c>
      <c r="BF22">
        <v>9.3542000000000005</v>
      </c>
      <c r="BG22">
        <v>14.2187</v>
      </c>
      <c r="BI22">
        <f>INDEX($BC$4:$BG$131,ROUNDUP(ROWS(H$4:H22)/5,0),MOD(ROWS(H$4:H22)-1,5)+1)</f>
        <v>7.5976999999999997</v>
      </c>
      <c r="BJ22">
        <v>54.158900000000003</v>
      </c>
      <c r="BK22">
        <v>51.310499999999998</v>
      </c>
      <c r="BL22">
        <v>23.8203</v>
      </c>
      <c r="BM22">
        <v>81.963499999999996</v>
      </c>
      <c r="BN22">
        <v>269.9375</v>
      </c>
      <c r="BP22">
        <f>INDEX($BJ$4:$BN$131,ROUNDUP(ROWS(H$4:H22)/5,0),MOD(ROWS(H$4:H22)-1,5)+1)</f>
        <v>38.759799999999998</v>
      </c>
    </row>
    <row r="23" spans="1:68" x14ac:dyDescent="0.2">
      <c r="A23">
        <v>59.363300000000002</v>
      </c>
      <c r="B23">
        <v>314.36200000000002</v>
      </c>
      <c r="C23">
        <v>238.37430000000001</v>
      </c>
      <c r="D23">
        <v>35.796900000000001</v>
      </c>
      <c r="E23">
        <v>151.25129999999999</v>
      </c>
      <c r="G23">
        <f>INDEX($A$4:$E$131,ROUNDUP(ROWS(H$4:H23)/5,0),MOD(ROWS(H$4:H23)-1,5)+1)</f>
        <v>43.387999999999998</v>
      </c>
      <c r="J23">
        <v>34.202500000000001</v>
      </c>
      <c r="K23">
        <v>47.304699999999997</v>
      </c>
      <c r="L23">
        <v>27.541</v>
      </c>
      <c r="M23">
        <v>12.7318</v>
      </c>
      <c r="N23">
        <v>16.8828</v>
      </c>
      <c r="P23">
        <f>INDEX($J$4:$N$131,ROUNDUP(ROWS(H$4:H23)/5,0),MOD(ROWS(H$4:H23)-1,5)+1)</f>
        <v>10.8047</v>
      </c>
      <c r="S23">
        <v>8531.0159999999996</v>
      </c>
      <c r="T23">
        <v>12274.38</v>
      </c>
      <c r="U23">
        <v>4959.7920000000004</v>
      </c>
      <c r="V23">
        <v>9423.8539999999994</v>
      </c>
      <c r="W23">
        <v>4603.607</v>
      </c>
      <c r="Y23">
        <f>INDEX($S$4:$W$131,ROUNDUP(ROWS(H$4:H23)/5,0),MOD(ROWS(H$4:H23)-1,5)+1)</f>
        <v>15459.27</v>
      </c>
      <c r="AB23">
        <v>29.466100000000001</v>
      </c>
      <c r="AC23">
        <v>18.0456</v>
      </c>
      <c r="AD23">
        <v>16.632200000000001</v>
      </c>
      <c r="AE23">
        <v>4.8384999999999998</v>
      </c>
      <c r="AF23">
        <v>7.6569000000000003</v>
      </c>
      <c r="AH23">
        <f>INDEX($AB$4:$AF$131,ROUNDUP(ROWS(H$4:H23)/5,0),MOD(ROWS(H$4:H23)-1,5)+1)</f>
        <v>5.8047000000000004</v>
      </c>
      <c r="AK23">
        <v>10.209</v>
      </c>
      <c r="AL23">
        <v>44.083300000000001</v>
      </c>
      <c r="AM23">
        <v>18.7559</v>
      </c>
      <c r="AN23">
        <v>5.5129999999999999</v>
      </c>
      <c r="AO23">
        <v>11.627599999999999</v>
      </c>
      <c r="AQ23">
        <f>INDEX($AK$4:$AO$131,ROUNDUP(ROWS(H$4:H23)/5,0),MOD(ROWS(H$4:H23)-1,5)+1)</f>
        <v>6.0728999999999997</v>
      </c>
      <c r="AT23">
        <v>44.620399999999997</v>
      </c>
      <c r="AU23">
        <v>55.243499999999997</v>
      </c>
      <c r="AV23">
        <v>34.160800000000002</v>
      </c>
      <c r="AW23">
        <v>7.4271000000000003</v>
      </c>
      <c r="AX23">
        <v>20.255199999999999</v>
      </c>
      <c r="AZ23">
        <f>INDEX($AT$4:$AX$131,ROUNDUP(ROWS(H$4:H23)/5,0),MOD(ROWS(H$4:H23)-1,5)+1)</f>
        <v>14.072900000000001</v>
      </c>
      <c r="BC23">
        <v>10.8424</v>
      </c>
      <c r="BD23">
        <v>15.664099999999999</v>
      </c>
      <c r="BE23">
        <v>26.7728</v>
      </c>
      <c r="BF23">
        <v>21.3047</v>
      </c>
      <c r="BG23">
        <v>10.2845</v>
      </c>
      <c r="BI23">
        <f>INDEX($BC$4:$BG$131,ROUNDUP(ROWS(H$4:H23)/5,0),MOD(ROWS(H$4:H23)-1,5)+1)</f>
        <v>10.8066</v>
      </c>
      <c r="BJ23">
        <v>154.7552</v>
      </c>
      <c r="BK23">
        <v>219.1497</v>
      </c>
      <c r="BL23">
        <v>139.40360000000001</v>
      </c>
      <c r="BM23">
        <v>78.260400000000004</v>
      </c>
      <c r="BN23">
        <v>144.9622</v>
      </c>
      <c r="BP23">
        <f>INDEX($BJ$4:$BN$131,ROUNDUP(ROWS(H$4:H23)/5,0),MOD(ROWS(H$4:H23)-1,5)+1)</f>
        <v>34.570999999999998</v>
      </c>
    </row>
    <row r="24" spans="1:68" x14ac:dyDescent="0.2">
      <c r="A24">
        <v>159.94139999999999</v>
      </c>
      <c r="B24">
        <v>80.434899999999999</v>
      </c>
      <c r="C24">
        <v>49.770200000000003</v>
      </c>
      <c r="D24">
        <v>27.203099999999999</v>
      </c>
      <c r="E24">
        <v>40.346400000000003</v>
      </c>
      <c r="G24">
        <f>INDEX($A$4:$E$131,ROUNDUP(ROWS(H$4:H24)/5,0),MOD(ROWS(H$4:H24)-1,5)+1)</f>
        <v>58.648400000000002</v>
      </c>
      <c r="J24">
        <v>9.5202000000000009</v>
      </c>
      <c r="K24">
        <v>18.335899999999999</v>
      </c>
      <c r="L24">
        <v>10.8809</v>
      </c>
      <c r="M24">
        <v>16.453099999999999</v>
      </c>
      <c r="N24">
        <v>38.698599999999999</v>
      </c>
      <c r="P24">
        <f>INDEX($J$4:$N$131,ROUNDUP(ROWS(H$4:H24)/5,0),MOD(ROWS(H$4:H24)-1,5)+1)</f>
        <v>19.625</v>
      </c>
      <c r="S24">
        <v>6744.0370000000003</v>
      </c>
      <c r="T24">
        <v>5798.0079999999998</v>
      </c>
      <c r="U24">
        <v>6303.8670000000002</v>
      </c>
      <c r="V24">
        <v>17444.689999999999</v>
      </c>
      <c r="W24">
        <v>18885.64</v>
      </c>
      <c r="Y24">
        <f>INDEX($S$4:$W$131,ROUNDUP(ROWS(H$4:H24)/5,0),MOD(ROWS(H$4:H24)-1,5)+1)</f>
        <v>14720.47</v>
      </c>
      <c r="AB24">
        <v>5.9596</v>
      </c>
      <c r="AC24">
        <v>5.6947000000000001</v>
      </c>
      <c r="AD24">
        <v>5.8906000000000001</v>
      </c>
      <c r="AE24">
        <v>3</v>
      </c>
      <c r="AF24">
        <v>4.4029999999999996</v>
      </c>
      <c r="AH24">
        <f>INDEX($AB$4:$AF$131,ROUNDUP(ROWS(H$4:H24)/5,0),MOD(ROWS(H$4:H24)-1,5)+1)</f>
        <v>6.7577999999999996</v>
      </c>
      <c r="AK24">
        <v>7.4394999999999998</v>
      </c>
      <c r="AL24">
        <v>4.6106999999999996</v>
      </c>
      <c r="AM24">
        <v>2.3763000000000001</v>
      </c>
      <c r="AN24">
        <v>7.4375</v>
      </c>
      <c r="AO24">
        <v>18.964200000000002</v>
      </c>
      <c r="AQ24">
        <f>INDEX($AK$4:$AO$131,ROUNDUP(ROWS(H$4:H24)/5,0),MOD(ROWS(H$4:H24)-1,5)+1)</f>
        <v>9.8280999999999992</v>
      </c>
      <c r="AT24">
        <v>14.479799999999999</v>
      </c>
      <c r="AU24">
        <v>8.4427000000000003</v>
      </c>
      <c r="AV24">
        <v>15.0579</v>
      </c>
      <c r="AW24">
        <v>4.6093999999999999</v>
      </c>
      <c r="AX24">
        <v>19.346399999999999</v>
      </c>
      <c r="AZ24">
        <f>INDEX($AT$4:$AX$131,ROUNDUP(ROWS(H$4:H24)/5,0),MOD(ROWS(H$4:H24)-1,5)+1)</f>
        <v>21.140599999999999</v>
      </c>
      <c r="BC24">
        <v>8.5604999999999993</v>
      </c>
      <c r="BD24">
        <v>14.167999999999999</v>
      </c>
      <c r="BE24">
        <v>17.623699999999999</v>
      </c>
      <c r="BF24">
        <v>14.5937</v>
      </c>
      <c r="BG24">
        <v>12.158200000000001</v>
      </c>
      <c r="BI24">
        <f>INDEX($BC$4:$BG$131,ROUNDUP(ROWS(H$4:H24)/5,0),MOD(ROWS(H$4:H24)-1,5)+1)</f>
        <v>16.317699999999999</v>
      </c>
      <c r="BJ24">
        <v>114.27800000000001</v>
      </c>
      <c r="BK24">
        <v>88.160200000000003</v>
      </c>
      <c r="BL24">
        <v>53.003900000000002</v>
      </c>
      <c r="BM24">
        <v>50.218699999999998</v>
      </c>
      <c r="BN24">
        <v>95.125600000000006</v>
      </c>
      <c r="BP24">
        <f>INDEX($BJ$4:$BN$131,ROUNDUP(ROWS(H$4:H24)/5,0),MOD(ROWS(H$4:H24)-1,5)+1)</f>
        <v>102.9863</v>
      </c>
    </row>
    <row r="25" spans="1:68" x14ac:dyDescent="0.2">
      <c r="A25">
        <v>63.839199999999998</v>
      </c>
      <c r="B25">
        <v>51.980499999999999</v>
      </c>
      <c r="C25">
        <v>48.375</v>
      </c>
      <c r="D25">
        <v>40</v>
      </c>
      <c r="E25">
        <v>41.207000000000001</v>
      </c>
      <c r="G25">
        <f>INDEX($A$4:$E$131,ROUNDUP(ROWS(H$4:H25)/5,0),MOD(ROWS(H$4:H25)-1,5)+1)</f>
        <v>160.1875</v>
      </c>
      <c r="J25">
        <v>64.548199999999994</v>
      </c>
      <c r="K25">
        <v>47.582000000000001</v>
      </c>
      <c r="L25">
        <v>13.140599999999999</v>
      </c>
      <c r="M25">
        <v>10.541700000000001</v>
      </c>
      <c r="N25">
        <v>16.4316</v>
      </c>
      <c r="P25">
        <f>INDEX($J$4:$N$131,ROUNDUP(ROWS(H$4:H25)/5,0),MOD(ROWS(H$4:H25)-1,5)+1)</f>
        <v>37.9375</v>
      </c>
      <c r="S25">
        <v>5623.9189999999999</v>
      </c>
      <c r="T25">
        <v>5161.875</v>
      </c>
      <c r="U25">
        <v>7493.125</v>
      </c>
      <c r="V25">
        <v>9872.5</v>
      </c>
      <c r="W25">
        <v>12412.23</v>
      </c>
      <c r="Y25">
        <f>INDEX($S$4:$W$131,ROUNDUP(ROWS(H$4:H25)/5,0),MOD(ROWS(H$4:H25)-1,5)+1)</f>
        <v>16778.28</v>
      </c>
      <c r="AB25">
        <v>8.7096</v>
      </c>
      <c r="AC25">
        <v>8.7226999999999997</v>
      </c>
      <c r="AD25">
        <v>7.9531000000000001</v>
      </c>
      <c r="AE25">
        <v>8.4582999999999995</v>
      </c>
      <c r="AF25">
        <v>5.5858999999999996</v>
      </c>
      <c r="AH25">
        <f>INDEX($AB$4:$AF$131,ROUNDUP(ROWS(H$4:H25)/5,0),MOD(ROWS(H$4:H25)-1,5)+1)</f>
        <v>6.1172000000000004</v>
      </c>
      <c r="AK25">
        <v>21.516300000000001</v>
      </c>
      <c r="AL25">
        <v>13.5938</v>
      </c>
      <c r="AM25">
        <v>6.6172000000000004</v>
      </c>
      <c r="AN25">
        <v>4.5416999999999996</v>
      </c>
      <c r="AO25">
        <v>8.6211000000000002</v>
      </c>
      <c r="AQ25">
        <f>INDEX($AK$4:$AO$131,ROUNDUP(ROWS(H$4:H25)/5,0),MOD(ROWS(H$4:H25)-1,5)+1)</f>
        <v>11.5586</v>
      </c>
      <c r="AT25">
        <v>60.934899999999999</v>
      </c>
      <c r="AU25">
        <v>53.027299999999997</v>
      </c>
      <c r="AV25">
        <v>16.093800000000002</v>
      </c>
      <c r="AW25">
        <v>13.458299999999999</v>
      </c>
      <c r="AX25">
        <v>15.414099999999999</v>
      </c>
      <c r="AZ25">
        <f>INDEX($AT$4:$AX$131,ROUNDUP(ROWS(H$4:H25)/5,0),MOD(ROWS(H$4:H25)-1,5)+1)</f>
        <v>44.875</v>
      </c>
      <c r="BC25">
        <v>9.6452000000000009</v>
      </c>
      <c r="BD25">
        <v>9.8515999999999995</v>
      </c>
      <c r="BE25">
        <v>11.476599999999999</v>
      </c>
      <c r="BF25">
        <v>11.458299999999999</v>
      </c>
      <c r="BG25">
        <v>11</v>
      </c>
      <c r="BI25">
        <f>INDEX($BC$4:$BG$131,ROUNDUP(ROWS(H$4:H25)/5,0),MOD(ROWS(H$4:H25)-1,5)+1)</f>
        <v>17.0944</v>
      </c>
      <c r="BJ25">
        <v>194.45179999999999</v>
      </c>
      <c r="BK25">
        <v>161.17580000000001</v>
      </c>
      <c r="BL25">
        <v>97.835899999999995</v>
      </c>
      <c r="BM25">
        <v>71.25</v>
      </c>
      <c r="BN25">
        <v>106.5898</v>
      </c>
      <c r="BP25">
        <f>INDEX($BJ$4:$BN$131,ROUNDUP(ROWS(H$4:H25)/5,0),MOD(ROWS(H$4:H25)-1,5)+1)</f>
        <v>170.28319999999999</v>
      </c>
    </row>
    <row r="26" spans="1:68" x14ac:dyDescent="0.2">
      <c r="A26">
        <v>38.132800000000003</v>
      </c>
      <c r="B26">
        <v>22.002600000000001</v>
      </c>
      <c r="C26">
        <v>41.588500000000003</v>
      </c>
      <c r="D26">
        <v>101.7839</v>
      </c>
      <c r="E26">
        <v>46.928400000000003</v>
      </c>
      <c r="G26">
        <f>INDEX($A$4:$E$131,ROUNDUP(ROWS(H$4:H26)/5,0),MOD(ROWS(H$4:H26)-1,5)+1)</f>
        <v>93.488299999999995</v>
      </c>
      <c r="J26">
        <v>23.8672</v>
      </c>
      <c r="K26">
        <v>20.401</v>
      </c>
      <c r="L26">
        <v>13.484400000000001</v>
      </c>
      <c r="M26">
        <v>19.510400000000001</v>
      </c>
      <c r="N26">
        <v>25.6172</v>
      </c>
      <c r="P26">
        <f>INDEX($J$4:$N$131,ROUNDUP(ROWS(H$4:H26)/5,0),MOD(ROWS(H$4:H26)-1,5)+1)</f>
        <v>25.7865</v>
      </c>
      <c r="S26">
        <v>13082.19</v>
      </c>
      <c r="T26">
        <v>9090.7160000000003</v>
      </c>
      <c r="U26">
        <v>14138.18</v>
      </c>
      <c r="V26">
        <v>10251.459999999999</v>
      </c>
      <c r="W26">
        <v>9040</v>
      </c>
      <c r="Y26">
        <f>INDEX($S$4:$W$131,ROUNDUP(ROWS(H$4:H26)/5,0),MOD(ROWS(H$4:H26)-1,5)+1)</f>
        <v>12939.09</v>
      </c>
      <c r="AB26">
        <v>4.6444999999999999</v>
      </c>
      <c r="AC26">
        <v>2.2004999999999999</v>
      </c>
      <c r="AD26">
        <v>4.7629999999999999</v>
      </c>
      <c r="AE26">
        <v>4.1692999999999998</v>
      </c>
      <c r="AF26">
        <v>4.5884999999999998</v>
      </c>
      <c r="AH26">
        <f>INDEX($AB$4:$AF$131,ROUNDUP(ROWS(H$4:H26)/5,0),MOD(ROWS(H$4:H26)-1,5)+1)</f>
        <v>5.6276000000000002</v>
      </c>
      <c r="AK26">
        <v>12.9336</v>
      </c>
      <c r="AL26">
        <v>6.3014000000000001</v>
      </c>
      <c r="AM26">
        <v>6.7629999999999999</v>
      </c>
      <c r="AN26">
        <v>27.623699999999999</v>
      </c>
      <c r="AO26">
        <v>13.787100000000001</v>
      </c>
      <c r="AQ26">
        <f>INDEX($AK$4:$AO$131,ROUNDUP(ROWS(H$4:H26)/5,0),MOD(ROWS(H$4:H26)-1,5)+1)</f>
        <v>7.1966000000000001</v>
      </c>
      <c r="AT26">
        <v>17</v>
      </c>
      <c r="AU26">
        <v>9.3013999999999992</v>
      </c>
      <c r="AV26">
        <v>9.7629999999999999</v>
      </c>
      <c r="AW26">
        <v>14.2852</v>
      </c>
      <c r="AX26">
        <v>27</v>
      </c>
      <c r="AZ26">
        <f>INDEX($AT$4:$AX$131,ROUNDUP(ROWS(H$4:H26)/5,0),MOD(ROWS(H$4:H26)-1,5)+1)</f>
        <v>32.924500000000002</v>
      </c>
      <c r="BC26">
        <v>7.7773000000000003</v>
      </c>
      <c r="BD26">
        <v>7.3997000000000002</v>
      </c>
      <c r="BE26">
        <v>12.515599999999999</v>
      </c>
      <c r="BF26">
        <v>18.225300000000001</v>
      </c>
      <c r="BG26">
        <v>13.801399999999999</v>
      </c>
      <c r="BI26">
        <f>INDEX($BC$4:$BG$131,ROUNDUP(ROWS(H$4:H26)/5,0),MOD(ROWS(H$4:H26)-1,5)+1)</f>
        <v>8.5052000000000003</v>
      </c>
      <c r="BJ26">
        <v>243.37110000000001</v>
      </c>
      <c r="BK26">
        <v>170.52539999999999</v>
      </c>
      <c r="BL26">
        <v>87.164100000000005</v>
      </c>
      <c r="BM26">
        <v>109.4674</v>
      </c>
      <c r="BN26">
        <v>184.57550000000001</v>
      </c>
      <c r="BP26">
        <f>INDEX($BJ$4:$BN$131,ROUNDUP(ROWS(H$4:H26)/5,0),MOD(ROWS(H$4:H26)-1,5)+1)</f>
        <v>121.8496</v>
      </c>
    </row>
    <row r="27" spans="1:68" x14ac:dyDescent="0.2">
      <c r="A27">
        <v>78.974000000000004</v>
      </c>
      <c r="B27">
        <v>39.151000000000003</v>
      </c>
      <c r="C27">
        <v>12</v>
      </c>
      <c r="D27">
        <v>11.234999999999999</v>
      </c>
      <c r="E27">
        <v>37.095700000000001</v>
      </c>
      <c r="G27">
        <f>INDEX($A$4:$E$131,ROUNDUP(ROWS(H$4:H27)/5,0),MOD(ROWS(H$4:H27)-1,5)+1)</f>
        <v>14.395799999999999</v>
      </c>
      <c r="J27">
        <v>21.583300000000001</v>
      </c>
      <c r="K27">
        <v>24.832000000000001</v>
      </c>
      <c r="L27">
        <v>16.376999999999999</v>
      </c>
      <c r="M27">
        <v>18.294899999999998</v>
      </c>
      <c r="N27">
        <v>20.1999</v>
      </c>
      <c r="P27">
        <f>INDEX($J$4:$N$131,ROUNDUP(ROWS(H$4:H27)/5,0),MOD(ROWS(H$4:H27)-1,5)+1)</f>
        <v>11.221399999999999</v>
      </c>
      <c r="S27">
        <v>8028.0209999999997</v>
      </c>
      <c r="T27">
        <v>9676.1980000000003</v>
      </c>
      <c r="U27">
        <v>12106.99</v>
      </c>
      <c r="V27">
        <v>12463.96</v>
      </c>
      <c r="W27">
        <v>9104.1919999999991</v>
      </c>
      <c r="Y27">
        <f>INDEX($S$4:$W$131,ROUNDUP(ROWS(H$4:H27)/5,0),MOD(ROWS(H$4:H27)-1,5)+1)</f>
        <v>18959.009999999998</v>
      </c>
      <c r="AB27">
        <v>9.9530999999999992</v>
      </c>
      <c r="AC27">
        <v>4.6548999999999996</v>
      </c>
      <c r="AD27">
        <v>4.1151999999999997</v>
      </c>
      <c r="AE27">
        <v>3.7050999999999998</v>
      </c>
      <c r="AF27">
        <v>6.4504999999999999</v>
      </c>
      <c r="AH27">
        <f>INDEX($AB$4:$AF$131,ROUNDUP(ROWS(H$4:H27)/5,0),MOD(ROWS(H$4:H27)-1,5)+1)</f>
        <v>3.3490000000000002</v>
      </c>
      <c r="AK27">
        <v>18.208300000000001</v>
      </c>
      <c r="AL27">
        <v>7.7435</v>
      </c>
      <c r="AM27">
        <v>3.8691</v>
      </c>
      <c r="AN27">
        <v>5.7649999999999997</v>
      </c>
      <c r="AO27">
        <v>6.8625999999999996</v>
      </c>
      <c r="AQ27">
        <f>INDEX($AK$4:$AO$131,ROUNDUP(ROWS(H$4:H27)/5,0),MOD(ROWS(H$4:H27)-1,5)+1)</f>
        <v>2.5234000000000001</v>
      </c>
      <c r="AT27">
        <v>32.583300000000001</v>
      </c>
      <c r="AU27">
        <v>22.9297</v>
      </c>
      <c r="AV27">
        <v>9.7226999999999997</v>
      </c>
      <c r="AW27">
        <v>18.059899999999999</v>
      </c>
      <c r="AX27">
        <v>27.149100000000001</v>
      </c>
      <c r="AZ27">
        <f>INDEX($AT$4:$AX$131,ROUNDUP(ROWS(H$4:H27)/5,0),MOD(ROWS(H$4:H27)-1,5)+1)</f>
        <v>12.7448</v>
      </c>
      <c r="BC27">
        <v>12.302099999999999</v>
      </c>
      <c r="BD27">
        <v>8.1327999999999996</v>
      </c>
      <c r="BE27">
        <v>9.9844000000000008</v>
      </c>
      <c r="BF27">
        <v>13</v>
      </c>
      <c r="BG27">
        <v>10.3398</v>
      </c>
      <c r="BI27">
        <f>INDEX($BC$4:$BG$131,ROUNDUP(ROWS(H$4:H27)/5,0),MOD(ROWS(H$4:H27)-1,5)+1)</f>
        <v>6</v>
      </c>
      <c r="BJ27">
        <v>418.84370000000001</v>
      </c>
      <c r="BK27">
        <v>123.7187</v>
      </c>
      <c r="BL27">
        <v>44.099600000000002</v>
      </c>
      <c r="BM27">
        <v>59.709600000000002</v>
      </c>
      <c r="BN27">
        <v>75.534499999999994</v>
      </c>
      <c r="BP27">
        <f>INDEX($BJ$4:$BN$131,ROUNDUP(ROWS(H$4:H27)/5,0),MOD(ROWS(H$4:H27)-1,5)+1)</f>
        <v>41.260399999999997</v>
      </c>
    </row>
    <row r="28" spans="1:68" x14ac:dyDescent="0.2">
      <c r="A28">
        <v>29.729800000000001</v>
      </c>
      <c r="B28">
        <v>88.253900000000002</v>
      </c>
      <c r="C28">
        <v>120.20829999999999</v>
      </c>
      <c r="D28">
        <v>74.445300000000003</v>
      </c>
      <c r="E28">
        <v>103.2578</v>
      </c>
      <c r="G28">
        <f>INDEX($A$4:$E$131,ROUNDUP(ROWS(H$4:H28)/5,0),MOD(ROWS(H$4:H28)-1,5)+1)</f>
        <v>17.3385</v>
      </c>
      <c r="J28">
        <v>29.9694</v>
      </c>
      <c r="K28">
        <v>20.850899999999999</v>
      </c>
      <c r="L28">
        <v>58.173200000000001</v>
      </c>
      <c r="M28">
        <v>23.050799999999999</v>
      </c>
      <c r="N28">
        <v>12.975899999999999</v>
      </c>
      <c r="P28">
        <f>INDEX($J$4:$N$131,ROUNDUP(ROWS(H$4:H28)/5,0),MOD(ROWS(H$4:H28)-1,5)+1)</f>
        <v>12.4049</v>
      </c>
      <c r="S28">
        <v>10671.32</v>
      </c>
      <c r="T28">
        <v>4878.8019999999997</v>
      </c>
      <c r="U28">
        <v>2055.2339999999999</v>
      </c>
      <c r="V28">
        <v>4003.672</v>
      </c>
      <c r="W28">
        <v>2372.2919999999999</v>
      </c>
      <c r="Y28">
        <f>INDEX($S$4:$W$131,ROUNDUP(ROWS(H$4:H28)/5,0),MOD(ROWS(H$4:H28)-1,5)+1)</f>
        <v>12788.18</v>
      </c>
      <c r="AB28">
        <v>3.7974999999999999</v>
      </c>
      <c r="AC28">
        <v>6.7910000000000004</v>
      </c>
      <c r="AD28">
        <v>5</v>
      </c>
      <c r="AE28">
        <v>7.0038999999999998</v>
      </c>
      <c r="AF28">
        <v>3.3952</v>
      </c>
      <c r="AH28">
        <f>INDEX($AB$4:$AF$131,ROUNDUP(ROWS(H$4:H28)/5,0),MOD(ROWS(H$4:H28)-1,5)+1)</f>
        <v>4.0586000000000002</v>
      </c>
      <c r="AK28">
        <v>7.9141000000000004</v>
      </c>
      <c r="AL28">
        <v>21.626999999999999</v>
      </c>
      <c r="AM28">
        <v>32.302100000000003</v>
      </c>
      <c r="AN28">
        <v>13.3672</v>
      </c>
      <c r="AO28">
        <v>16.8626</v>
      </c>
      <c r="AQ28">
        <f>INDEX($AK$4:$AO$131,ROUNDUP(ROWS(H$4:H28)/5,0),MOD(ROWS(H$4:H28)-1,5)+1)</f>
        <v>3.7317999999999998</v>
      </c>
      <c r="AT28">
        <v>32.128900000000002</v>
      </c>
      <c r="AU28">
        <v>23.044899999999998</v>
      </c>
      <c r="AV28">
        <v>56.522100000000002</v>
      </c>
      <c r="AW28">
        <v>28.5703</v>
      </c>
      <c r="AX28">
        <v>11.766299999999999</v>
      </c>
      <c r="AZ28">
        <f>INDEX($AT$4:$AX$131,ROUNDUP(ROWS(H$4:H28)/5,0),MOD(ROWS(H$4:H28)-1,5)+1)</f>
        <v>10.037800000000001</v>
      </c>
      <c r="BC28">
        <v>10.319000000000001</v>
      </c>
      <c r="BD28">
        <v>11.597</v>
      </c>
      <c r="BE28">
        <v>11</v>
      </c>
      <c r="BF28">
        <v>11.2812</v>
      </c>
      <c r="BG28">
        <v>13.395200000000001</v>
      </c>
      <c r="BI28">
        <f>INDEX($BC$4:$BG$131,ROUNDUP(ROWS(H$4:H28)/5,0),MOD(ROWS(H$4:H28)-1,5)+1)</f>
        <v>11.002599999999999</v>
      </c>
      <c r="BJ28">
        <v>75.141300000000001</v>
      </c>
      <c r="BK28">
        <v>120.8079</v>
      </c>
      <c r="BL28">
        <v>259.89449999999999</v>
      </c>
      <c r="BM28">
        <v>76.636700000000005</v>
      </c>
      <c r="BN28">
        <v>53.484400000000001</v>
      </c>
      <c r="BP28">
        <f>INDEX($BJ$4:$BN$131,ROUNDUP(ROWS(H$4:H28)/5,0),MOD(ROWS(H$4:H28)-1,5)+1)</f>
        <v>62.459600000000002</v>
      </c>
    </row>
    <row r="29" spans="1:68" x14ac:dyDescent="0.2">
      <c r="A29">
        <v>78.390600000000006</v>
      </c>
      <c r="B29">
        <v>71.052099999999996</v>
      </c>
      <c r="C29">
        <v>47.246099999999998</v>
      </c>
      <c r="D29">
        <v>81.430999999999997</v>
      </c>
      <c r="E29">
        <v>86.606800000000007</v>
      </c>
      <c r="G29">
        <f>INDEX($A$4:$E$131,ROUNDUP(ROWS(H$4:H29)/5,0),MOD(ROWS(H$4:H29)-1,5)+1)</f>
        <v>71.442700000000002</v>
      </c>
      <c r="J29">
        <v>16.628900000000002</v>
      </c>
      <c r="K29">
        <v>17.653600000000001</v>
      </c>
      <c r="L29">
        <v>15.783899999999999</v>
      </c>
      <c r="M29">
        <v>31.923200000000001</v>
      </c>
      <c r="N29">
        <v>17.674499999999998</v>
      </c>
      <c r="P29">
        <f>INDEX($J$4:$N$131,ROUNDUP(ROWS(H$4:H29)/5,0),MOD(ROWS(H$4:H29)-1,5)+1)</f>
        <v>13.9245</v>
      </c>
      <c r="S29">
        <v>3528.672</v>
      </c>
      <c r="T29">
        <v>2309.6610000000001</v>
      </c>
      <c r="U29">
        <v>4525.4170000000004</v>
      </c>
      <c r="V29">
        <v>4301.4579999999996</v>
      </c>
      <c r="W29">
        <v>3878.2159999999999</v>
      </c>
      <c r="Y29">
        <f>INDEX($S$4:$W$131,ROUNDUP(ROWS(H$4:H29)/5,0),MOD(ROWS(H$4:H29)-1,5)+1)</f>
        <v>20854.32</v>
      </c>
      <c r="AB29">
        <v>5.8867000000000003</v>
      </c>
      <c r="AC29">
        <v>4.3593999999999999</v>
      </c>
      <c r="AD29">
        <v>5.0175999999999998</v>
      </c>
      <c r="AE29">
        <v>5.2461000000000002</v>
      </c>
      <c r="AF29">
        <v>4</v>
      </c>
      <c r="AH29">
        <f>INDEX($AB$4:$AF$131,ROUNDUP(ROWS(H$4:H29)/5,0),MOD(ROWS(H$4:H29)-1,5)+1)</f>
        <v>5.2279</v>
      </c>
      <c r="AK29">
        <v>9.6288999999999998</v>
      </c>
      <c r="AL29">
        <v>13.4049</v>
      </c>
      <c r="AM29">
        <v>9.0526999999999997</v>
      </c>
      <c r="AN29">
        <v>20.261700000000001</v>
      </c>
      <c r="AO29">
        <v>16.229800000000001</v>
      </c>
      <c r="AQ29">
        <f>INDEX($AK$4:$AO$131,ROUNDUP(ROWS(H$4:H29)/5,0),MOD(ROWS(H$4:H29)-1,5)+1)</f>
        <v>2.9115000000000002</v>
      </c>
      <c r="AT29">
        <v>17.2578</v>
      </c>
      <c r="AU29">
        <v>19.644500000000001</v>
      </c>
      <c r="AV29">
        <v>15.7311</v>
      </c>
      <c r="AW29">
        <v>23.584599999999998</v>
      </c>
      <c r="AX29">
        <v>14.8034</v>
      </c>
      <c r="AZ29">
        <f>INDEX($AT$4:$AX$131,ROUNDUP(ROWS(H$4:H29)/5,0),MOD(ROWS(H$4:H29)-1,5)+1)</f>
        <v>14.3294</v>
      </c>
      <c r="BC29">
        <v>15.886699999999999</v>
      </c>
      <c r="BD29">
        <v>10.1797</v>
      </c>
      <c r="BE29">
        <v>15.0703</v>
      </c>
      <c r="BF29">
        <v>23</v>
      </c>
      <c r="BG29">
        <v>23.500699999999998</v>
      </c>
      <c r="BI29">
        <f>INDEX($BC$4:$BG$131,ROUNDUP(ROWS(H$4:H29)/5,0),MOD(ROWS(H$4:H29)-1,5)+1)</f>
        <v>12.7721</v>
      </c>
      <c r="BJ29">
        <v>78.691400000000002</v>
      </c>
      <c r="BK29">
        <v>147.85939999999999</v>
      </c>
      <c r="BL29">
        <v>74.334000000000003</v>
      </c>
      <c r="BM29">
        <v>113.16930000000001</v>
      </c>
      <c r="BN29">
        <v>82.346400000000003</v>
      </c>
      <c r="BP29">
        <f>INDEX($BJ$4:$BN$131,ROUNDUP(ROWS(H$4:H29)/5,0),MOD(ROWS(H$4:H29)-1,5)+1)</f>
        <v>47.645800000000001</v>
      </c>
    </row>
    <row r="30" spans="1:68" x14ac:dyDescent="0.2">
      <c r="A30">
        <v>120.5013</v>
      </c>
      <c r="B30">
        <v>44.321599999999997</v>
      </c>
      <c r="C30">
        <v>23.5443</v>
      </c>
      <c r="D30">
        <v>160.5104</v>
      </c>
      <c r="E30">
        <v>41.924500000000002</v>
      </c>
      <c r="G30">
        <f>INDEX($A$4:$E$131,ROUNDUP(ROWS(H$4:H30)/5,0),MOD(ROWS(H$4:H30)-1,5)+1)</f>
        <v>45</v>
      </c>
      <c r="J30">
        <v>42.328099999999999</v>
      </c>
      <c r="K30">
        <v>82.559200000000004</v>
      </c>
      <c r="L30">
        <v>29.505199999999999</v>
      </c>
      <c r="M30">
        <v>54.592399999999998</v>
      </c>
      <c r="N30">
        <v>15.5078</v>
      </c>
      <c r="P30">
        <f>INDEX($J$4:$N$131,ROUNDUP(ROWS(H$4:H30)/5,0),MOD(ROWS(H$4:H30)-1,5)+1)</f>
        <v>61.843800000000002</v>
      </c>
      <c r="S30">
        <v>4119.6880000000001</v>
      </c>
      <c r="T30">
        <v>4970.4690000000001</v>
      </c>
      <c r="U30">
        <v>4959.6620000000003</v>
      </c>
      <c r="V30">
        <v>7761.4840000000004</v>
      </c>
      <c r="W30">
        <v>7899.8959999999997</v>
      </c>
      <c r="Y30">
        <f>INDEX($S$4:$W$131,ROUNDUP(ROWS(H$4:H30)/5,0),MOD(ROWS(H$4:H30)-1,5)+1)</f>
        <v>28643.13</v>
      </c>
      <c r="AB30">
        <v>5.3606999999999996</v>
      </c>
      <c r="AC30">
        <v>7.0339</v>
      </c>
      <c r="AD30">
        <v>5</v>
      </c>
      <c r="AE30">
        <v>7.1242999999999999</v>
      </c>
      <c r="AF30">
        <v>3.6120000000000001</v>
      </c>
      <c r="AH30">
        <f>INDEX($AB$4:$AF$131,ROUNDUP(ROWS(H$4:H30)/5,0),MOD(ROWS(H$4:H30)-1,5)+1)</f>
        <v>5.6562999999999999</v>
      </c>
      <c r="AK30">
        <v>32.822899999999997</v>
      </c>
      <c r="AL30">
        <v>21.5931</v>
      </c>
      <c r="AM30">
        <v>11.6328</v>
      </c>
      <c r="AN30">
        <v>32.478499999999997</v>
      </c>
      <c r="AO30">
        <v>9.3280999999999992</v>
      </c>
      <c r="AQ30">
        <f>INDEX($AK$4:$AO$131,ROUNDUP(ROWS(H$4:H30)/5,0),MOD(ROWS(H$4:H30)-1,5)+1)</f>
        <v>7.375</v>
      </c>
      <c r="AT30">
        <v>37.511699999999998</v>
      </c>
      <c r="AU30">
        <v>70.152299999999997</v>
      </c>
      <c r="AV30">
        <v>31.885400000000001</v>
      </c>
      <c r="AW30">
        <v>18.760400000000001</v>
      </c>
      <c r="AX30">
        <v>18.552099999999999</v>
      </c>
      <c r="AZ30">
        <f>INDEX($AT$4:$AX$131,ROUNDUP(ROWS(H$4:H30)/5,0),MOD(ROWS(H$4:H30)-1,5)+1)</f>
        <v>33.468800000000002</v>
      </c>
      <c r="BC30">
        <v>17.183599999999998</v>
      </c>
      <c r="BD30">
        <v>16.474599999999999</v>
      </c>
      <c r="BE30">
        <v>18.727900000000002</v>
      </c>
      <c r="BF30">
        <v>14.3444</v>
      </c>
      <c r="BG30">
        <v>9.6120000000000001</v>
      </c>
      <c r="BI30">
        <f>INDEX($BC$4:$BG$131,ROUNDUP(ROWS(H$4:H30)/5,0),MOD(ROWS(H$4:H30)-1,5)+1)</f>
        <v>13.0312</v>
      </c>
      <c r="BJ30">
        <v>254.35419999999999</v>
      </c>
      <c r="BK30">
        <v>216.84639999999999</v>
      </c>
      <c r="BL30">
        <v>93.213499999999996</v>
      </c>
      <c r="BM30">
        <v>196.45699999999999</v>
      </c>
      <c r="BN30">
        <v>109.6146</v>
      </c>
      <c r="BP30">
        <f>INDEX($BJ$4:$BN$131,ROUNDUP(ROWS(H$4:H30)/5,0),MOD(ROWS(H$4:H30)-1,5)+1)</f>
        <v>81.656199999999998</v>
      </c>
    </row>
    <row r="31" spans="1:68" x14ac:dyDescent="0.2">
      <c r="A31">
        <v>36.875</v>
      </c>
      <c r="B31">
        <v>109.33069999999999</v>
      </c>
      <c r="C31">
        <v>41.635399999999997</v>
      </c>
      <c r="D31">
        <v>66.034499999999994</v>
      </c>
      <c r="E31">
        <v>64.101600000000005</v>
      </c>
      <c r="G31">
        <f>INDEX($A$4:$E$131,ROUNDUP(ROWS(H$4:H31)/5,0),MOD(ROWS(H$4:H31)-1,5)+1)</f>
        <v>25.880199999999999</v>
      </c>
      <c r="J31">
        <v>10</v>
      </c>
      <c r="K31">
        <v>10.7005</v>
      </c>
      <c r="L31">
        <v>8.2759999999999998</v>
      </c>
      <c r="M31">
        <v>20.696000000000002</v>
      </c>
      <c r="N31">
        <v>17.835899999999999</v>
      </c>
      <c r="P31">
        <f>INDEX($J$4:$N$131,ROUNDUP(ROWS(H$4:H31)/5,0),MOD(ROWS(H$4:H31)-1,5)+1)</f>
        <v>75.045599999999993</v>
      </c>
      <c r="S31">
        <v>6632.9690000000001</v>
      </c>
      <c r="T31">
        <v>8524.8960000000006</v>
      </c>
      <c r="U31">
        <v>4671.7709999999997</v>
      </c>
      <c r="V31">
        <v>5411.1589999999997</v>
      </c>
      <c r="W31">
        <v>6061.4840000000004</v>
      </c>
      <c r="Y31">
        <f>INDEX($S$4:$W$131,ROUNDUP(ROWS(H$4:H31)/5,0),MOD(ROWS(H$4:H31)-1,5)+1)</f>
        <v>7557.9690000000001</v>
      </c>
      <c r="AB31">
        <v>4.1952999999999996</v>
      </c>
      <c r="AC31">
        <v>4.1745000000000001</v>
      </c>
      <c r="AD31">
        <v>4.5103999999999997</v>
      </c>
      <c r="AE31">
        <v>6</v>
      </c>
      <c r="AF31">
        <v>9.9491999999999994</v>
      </c>
      <c r="AH31">
        <f>INDEX($AB$4:$AF$131,ROUNDUP(ROWS(H$4:H31)/5,0),MOD(ROWS(H$4:H31)-1,5)+1)</f>
        <v>5</v>
      </c>
      <c r="AK31">
        <v>7.6211000000000002</v>
      </c>
      <c r="AL31">
        <v>23.888000000000002</v>
      </c>
      <c r="AM31">
        <v>6.0208000000000004</v>
      </c>
      <c r="AN31">
        <v>10.372999999999999</v>
      </c>
      <c r="AO31">
        <v>14.6328</v>
      </c>
      <c r="AQ31">
        <f>INDEX($AK$4:$AO$131,ROUNDUP(ROWS(H$4:H31)/5,0),MOD(ROWS(H$4:H31)-1,5)+1)</f>
        <v>9.5298999999999996</v>
      </c>
      <c r="AT31">
        <v>16.816400000000002</v>
      </c>
      <c r="AU31">
        <v>11.4922</v>
      </c>
      <c r="AV31">
        <v>11.020799999999999</v>
      </c>
      <c r="AW31">
        <v>14.457700000000001</v>
      </c>
      <c r="AX31">
        <v>25.531300000000002</v>
      </c>
      <c r="AZ31">
        <f>INDEX($AT$4:$AX$131,ROUNDUP(ROWS(H$4:H31)/5,0),MOD(ROWS(H$4:H31)-1,5)+1)</f>
        <v>33.069000000000003</v>
      </c>
      <c r="BC31">
        <v>9</v>
      </c>
      <c r="BD31">
        <v>8.1120000000000001</v>
      </c>
      <c r="BE31">
        <v>7.5312000000000001</v>
      </c>
      <c r="BF31">
        <v>10.627000000000001</v>
      </c>
      <c r="BG31">
        <v>8.3417999999999992</v>
      </c>
      <c r="BI31">
        <f>INDEX($BC$4:$BG$131,ROUNDUP(ROWS(H$4:H31)/5,0),MOD(ROWS(H$4:H31)-1,5)+1)</f>
        <v>15</v>
      </c>
      <c r="BJ31">
        <v>60.230499999999999</v>
      </c>
      <c r="BK31">
        <v>61.104199999999999</v>
      </c>
      <c r="BL31">
        <v>56.697899999999997</v>
      </c>
      <c r="BM31">
        <v>155.48310000000001</v>
      </c>
      <c r="BN31">
        <v>148.16800000000001</v>
      </c>
      <c r="BP31">
        <f>INDEX($BJ$4:$BN$131,ROUNDUP(ROWS(H$4:H31)/5,0),MOD(ROWS(H$4:H31)-1,5)+1)</f>
        <v>131.93100000000001</v>
      </c>
    </row>
    <row r="32" spans="1:68" x14ac:dyDescent="0.2">
      <c r="A32">
        <v>71.979200000000006</v>
      </c>
      <c r="B32">
        <v>52.8919</v>
      </c>
      <c r="C32">
        <v>49.604199999999999</v>
      </c>
      <c r="D32">
        <v>37.031300000000002</v>
      </c>
      <c r="E32">
        <v>30.6523</v>
      </c>
      <c r="G32">
        <f>INDEX($A$4:$E$131,ROUNDUP(ROWS(H$4:H32)/5,0),MOD(ROWS(H$4:H32)-1,5)+1)</f>
        <v>38.093800000000002</v>
      </c>
      <c r="J32">
        <v>10.1966</v>
      </c>
      <c r="K32">
        <v>17.042999999999999</v>
      </c>
      <c r="L32">
        <v>26.707699999999999</v>
      </c>
      <c r="M32">
        <v>16.296900000000001</v>
      </c>
      <c r="N32">
        <v>13.118499999999999</v>
      </c>
      <c r="P32">
        <f>INDEX($J$4:$N$131,ROUNDUP(ROWS(H$4:H32)/5,0),MOD(ROWS(H$4:H32)-1,5)+1)</f>
        <v>35.9375</v>
      </c>
      <c r="S32">
        <v>8124.1149999999998</v>
      </c>
      <c r="T32">
        <v>10796.9</v>
      </c>
      <c r="U32">
        <v>5451.3280000000004</v>
      </c>
      <c r="V32">
        <v>4736.875</v>
      </c>
      <c r="W32">
        <v>4133.75</v>
      </c>
      <c r="Y32">
        <f>INDEX($S$4:$W$131,ROUNDUP(ROWS(H$4:H32)/5,0),MOD(ROWS(H$4:H32)-1,5)+1)</f>
        <v>6824.375</v>
      </c>
      <c r="AB32">
        <v>4.3319999999999999</v>
      </c>
      <c r="AC32">
        <v>5.1367000000000003</v>
      </c>
      <c r="AD32">
        <v>3.4811000000000001</v>
      </c>
      <c r="AE32">
        <v>3.3281000000000001</v>
      </c>
      <c r="AF32">
        <v>3</v>
      </c>
      <c r="AH32">
        <f>INDEX($AB$4:$AF$131,ROUNDUP(ROWS(H$4:H32)/5,0),MOD(ROWS(H$4:H32)-1,5)+1)</f>
        <v>5</v>
      </c>
      <c r="AK32">
        <v>9.7929999999999993</v>
      </c>
      <c r="AL32">
        <v>10.877599999999999</v>
      </c>
      <c r="AM32">
        <v>14.632199999999999</v>
      </c>
      <c r="AN32">
        <v>8.9844000000000008</v>
      </c>
      <c r="AO32">
        <v>7.931</v>
      </c>
      <c r="AQ32">
        <f>INDEX($AK$4:$AO$131,ROUNDUP(ROWS(H$4:H32)/5,0),MOD(ROWS(H$4:H32)-1,5)+1)</f>
        <v>11.9688</v>
      </c>
      <c r="AT32">
        <v>14.569000000000001</v>
      </c>
      <c r="AU32">
        <v>18.453099999999999</v>
      </c>
      <c r="AV32">
        <v>27.481100000000001</v>
      </c>
      <c r="AW32">
        <v>23.968800000000002</v>
      </c>
      <c r="AX32">
        <v>16.849</v>
      </c>
      <c r="AZ32">
        <f>INDEX($AT$4:$AX$131,ROUNDUP(ROWS(H$4:H32)/5,0),MOD(ROWS(H$4:H32)-1,5)+1)</f>
        <v>32.5</v>
      </c>
      <c r="BC32">
        <v>8.2917000000000005</v>
      </c>
      <c r="BD32">
        <v>12.863300000000001</v>
      </c>
      <c r="BE32">
        <v>12.113300000000001</v>
      </c>
      <c r="BF32">
        <v>6.9843999999999999</v>
      </c>
      <c r="BG32">
        <v>4.2370000000000001</v>
      </c>
      <c r="BI32">
        <f>INDEX($BC$4:$BG$131,ROUNDUP(ROWS(H$4:H32)/5,0),MOD(ROWS(H$4:H32)-1,5)+1)</f>
        <v>14.4062</v>
      </c>
      <c r="BJ32">
        <v>74.127600000000001</v>
      </c>
      <c r="BK32">
        <v>73.071600000000004</v>
      </c>
      <c r="BL32">
        <v>160.54560000000001</v>
      </c>
      <c r="BM32">
        <v>148.04689999999999</v>
      </c>
      <c r="BN32">
        <v>74.743499999999997</v>
      </c>
      <c r="BP32">
        <f>INDEX($BJ$4:$BN$131,ROUNDUP(ROWS(H$4:H32)/5,0),MOD(ROWS(H$4:H32)-1,5)+1)</f>
        <v>226.90620000000001</v>
      </c>
    </row>
    <row r="33" spans="1:68" x14ac:dyDescent="0.2">
      <c r="A33">
        <v>24.274100000000001</v>
      </c>
      <c r="B33">
        <v>23.166699999999999</v>
      </c>
      <c r="C33">
        <v>29.959599999999998</v>
      </c>
      <c r="D33">
        <v>72.373699999999999</v>
      </c>
      <c r="E33">
        <v>51.414099999999998</v>
      </c>
      <c r="G33">
        <f>INDEX($A$4:$E$131,ROUNDUP(ROWS(H$4:H33)/5,0),MOD(ROWS(H$4:H33)-1,5)+1)</f>
        <v>32.847700000000003</v>
      </c>
      <c r="J33">
        <v>11.903600000000001</v>
      </c>
      <c r="K33">
        <v>9.9167000000000005</v>
      </c>
      <c r="L33">
        <v>7.8000999999999996</v>
      </c>
      <c r="M33">
        <v>8.5559999999999992</v>
      </c>
      <c r="N33">
        <v>10.140599999999999</v>
      </c>
      <c r="P33">
        <f>INDEX($J$4:$N$131,ROUNDUP(ROWS(H$4:H33)/5,0),MOD(ROWS(H$4:H33)-1,5)+1)</f>
        <v>19.984400000000001</v>
      </c>
      <c r="S33">
        <v>3745.143</v>
      </c>
      <c r="T33">
        <v>2740</v>
      </c>
      <c r="U33">
        <v>4487.982</v>
      </c>
      <c r="V33">
        <v>10288.57</v>
      </c>
      <c r="W33">
        <v>6495.4690000000001</v>
      </c>
      <c r="Y33">
        <f>INDEX($S$4:$W$131,ROUNDUP(ROWS(H$4:H33)/5,0),MOD(ROWS(H$4:H33)-1,5)+1)</f>
        <v>4895.8590000000004</v>
      </c>
      <c r="AB33">
        <v>2.7259000000000002</v>
      </c>
      <c r="AC33">
        <v>4.75</v>
      </c>
      <c r="AD33">
        <v>5.4401000000000002</v>
      </c>
      <c r="AE33">
        <v>4</v>
      </c>
      <c r="AF33">
        <v>5.7187999999999999</v>
      </c>
      <c r="AH33">
        <f>INDEX($AB$4:$AF$131,ROUNDUP(ROWS(H$4:H33)/5,0),MOD(ROWS(H$4:H33)-1,5)+1)</f>
        <v>3.5703</v>
      </c>
      <c r="AK33">
        <v>6.4518000000000004</v>
      </c>
      <c r="AL33">
        <v>5.4583000000000004</v>
      </c>
      <c r="AM33">
        <v>4.0800999999999998</v>
      </c>
      <c r="AN33">
        <v>22.8828</v>
      </c>
      <c r="AO33">
        <v>15.8672</v>
      </c>
      <c r="AQ33">
        <f>INDEX($AK$4:$AO$131,ROUNDUP(ROWS(H$4:H33)/5,0),MOD(ROWS(H$4:H33)-1,5)+1)</f>
        <v>10.425800000000001</v>
      </c>
      <c r="AT33">
        <v>16.355499999999999</v>
      </c>
      <c r="AU33">
        <v>13.833299999999999</v>
      </c>
      <c r="AV33">
        <v>12.8001</v>
      </c>
      <c r="AW33">
        <v>11.0182</v>
      </c>
      <c r="AX33">
        <v>14.792999999999999</v>
      </c>
      <c r="AZ33">
        <f>INDEX($AT$4:$AX$131,ROUNDUP(ROWS(H$4:H33)/5,0),MOD(ROWS(H$4:H33)-1,5)+1)</f>
        <v>14.6953</v>
      </c>
      <c r="BC33">
        <v>4</v>
      </c>
      <c r="BD33">
        <v>4.4583000000000004</v>
      </c>
      <c r="BE33">
        <v>4.3600000000000003</v>
      </c>
      <c r="BF33">
        <v>4.8398000000000003</v>
      </c>
      <c r="BG33">
        <v>4.7851999999999997</v>
      </c>
      <c r="BI33">
        <f>INDEX($BC$4:$BG$131,ROUNDUP(ROWS(H$4:H33)/5,0),MOD(ROWS(H$4:H33)-1,5)+1)</f>
        <v>15.4297</v>
      </c>
      <c r="BJ33">
        <v>54.792299999999997</v>
      </c>
      <c r="BK33">
        <v>38.708300000000001</v>
      </c>
      <c r="BL33">
        <v>46.239600000000003</v>
      </c>
      <c r="BM33">
        <v>36.881500000000003</v>
      </c>
      <c r="BN33">
        <v>72.125</v>
      </c>
      <c r="BP33">
        <f>INDEX($BJ$4:$BN$131,ROUNDUP(ROWS(H$4:H33)/5,0),MOD(ROWS(H$4:H33)-1,5)+1)</f>
        <v>128.44919999999999</v>
      </c>
    </row>
    <row r="34" spans="1:68" x14ac:dyDescent="0.2">
      <c r="A34">
        <v>33.725299999999997</v>
      </c>
      <c r="B34">
        <v>37.438200000000002</v>
      </c>
      <c r="C34">
        <v>57.320300000000003</v>
      </c>
      <c r="D34">
        <v>44.625</v>
      </c>
      <c r="E34">
        <v>24.703099999999999</v>
      </c>
      <c r="G34">
        <f>INDEX($A$4:$E$131,ROUNDUP(ROWS(H$4:H34)/5,0),MOD(ROWS(H$4:H34)-1,5)+1)</f>
        <v>42.166699999999999</v>
      </c>
      <c r="J34">
        <v>7.7786</v>
      </c>
      <c r="K34">
        <v>6.7526000000000002</v>
      </c>
      <c r="L34">
        <v>9.5155999999999992</v>
      </c>
      <c r="M34">
        <v>9.8594000000000008</v>
      </c>
      <c r="N34">
        <v>7.4504999999999999</v>
      </c>
      <c r="P34">
        <f>INDEX($J$4:$N$131,ROUNDUP(ROWS(H$4:H34)/5,0),MOD(ROWS(H$4:H34)-1,5)+1)</f>
        <v>14.5</v>
      </c>
      <c r="S34">
        <v>5502.63</v>
      </c>
      <c r="T34">
        <v>8932.2530000000006</v>
      </c>
      <c r="U34">
        <v>6929.5829999999996</v>
      </c>
      <c r="V34">
        <v>4119.6880000000001</v>
      </c>
      <c r="W34">
        <v>5200.4170000000004</v>
      </c>
      <c r="Y34">
        <f>INDEX($S$4:$W$131,ROUNDUP(ROWS(H$4:H34)/5,0),MOD(ROWS(H$4:H34)-1,5)+1)</f>
        <v>9823.3330000000005</v>
      </c>
      <c r="AB34">
        <v>8.1067999999999998</v>
      </c>
      <c r="AC34">
        <v>2</v>
      </c>
      <c r="AD34">
        <v>3.5051999999999999</v>
      </c>
      <c r="AE34">
        <v>4</v>
      </c>
      <c r="AF34">
        <v>3.4504999999999999</v>
      </c>
      <c r="AH34">
        <f>INDEX($AB$4:$AF$131,ROUNDUP(ROWS(H$4:H34)/5,0),MOD(ROWS(H$4:H34)-1,5)+1)</f>
        <v>5.5</v>
      </c>
      <c r="AK34">
        <v>20.656300000000002</v>
      </c>
      <c r="AL34">
        <v>7.1237000000000004</v>
      </c>
      <c r="AM34">
        <v>10.2578</v>
      </c>
      <c r="AN34">
        <v>7.9062999999999999</v>
      </c>
      <c r="AO34">
        <v>4.4504999999999999</v>
      </c>
      <c r="AQ34">
        <f>INDEX($AK$4:$AO$131,ROUNDUP(ROWS(H$4:H34)/5,0),MOD(ROWS(H$4:H34)-1,5)+1)</f>
        <v>5.6666999999999996</v>
      </c>
      <c r="AT34">
        <v>18.770800000000001</v>
      </c>
      <c r="AU34">
        <v>8.4382000000000001</v>
      </c>
      <c r="AV34">
        <v>11.763</v>
      </c>
      <c r="AW34">
        <v>11.9688</v>
      </c>
      <c r="AX34">
        <v>9.9009999999999998</v>
      </c>
      <c r="AZ34">
        <f>INDEX($AT$4:$AX$131,ROUNDUP(ROWS(H$4:H34)/5,0),MOD(ROWS(H$4:H34)-1,5)+1)</f>
        <v>10</v>
      </c>
      <c r="BC34">
        <v>5.1680000000000001</v>
      </c>
      <c r="BD34">
        <v>8.1236999999999995</v>
      </c>
      <c r="BE34">
        <v>11.2578</v>
      </c>
      <c r="BF34">
        <v>12</v>
      </c>
      <c r="BG34">
        <v>10.626300000000001</v>
      </c>
      <c r="BI34">
        <f>INDEX($BC$4:$BG$131,ROUNDUP(ROWS(H$4:H34)/5,0),MOD(ROWS(H$4:H34)-1,5)+1)</f>
        <v>19.3307</v>
      </c>
      <c r="BJ34">
        <v>62.572899999999997</v>
      </c>
      <c r="BK34">
        <v>78.010400000000004</v>
      </c>
      <c r="BL34">
        <v>107.8776</v>
      </c>
      <c r="BM34">
        <v>94</v>
      </c>
      <c r="BN34">
        <v>65.252600000000001</v>
      </c>
      <c r="BP34">
        <f>INDEX($BJ$4:$BN$131,ROUNDUP(ROWS(H$4:H34)/5,0),MOD(ROWS(H$4:H34)-1,5)+1)</f>
        <v>66</v>
      </c>
    </row>
    <row r="35" spans="1:68" x14ac:dyDescent="0.2">
      <c r="A35">
        <v>25.2012</v>
      </c>
      <c r="B35">
        <v>51.255200000000002</v>
      </c>
      <c r="C35">
        <v>64.679699999999997</v>
      </c>
      <c r="D35">
        <v>51.834600000000002</v>
      </c>
      <c r="E35">
        <v>20.019500000000001</v>
      </c>
      <c r="G35">
        <f>INDEX($A$4:$E$131,ROUNDUP(ROWS(H$4:H35)/5,0),MOD(ROWS(H$4:H35)-1,5)+1)</f>
        <v>58.3294</v>
      </c>
      <c r="J35">
        <v>7.7526000000000002</v>
      </c>
      <c r="K35">
        <v>31.072900000000001</v>
      </c>
      <c r="L35">
        <v>29.960899999999999</v>
      </c>
      <c r="M35">
        <v>10.2624</v>
      </c>
      <c r="N35">
        <v>7.6601999999999997</v>
      </c>
      <c r="P35">
        <f>INDEX($J$4:$N$131,ROUNDUP(ROWS(H$4:H35)/5,0),MOD(ROWS(H$4:H35)-1,5)+1)</f>
        <v>31.326799999999999</v>
      </c>
      <c r="S35">
        <v>5617.3440000000001</v>
      </c>
      <c r="T35">
        <v>4417.0829999999996</v>
      </c>
      <c r="U35">
        <v>4233.88</v>
      </c>
      <c r="V35">
        <v>7251.1329999999998</v>
      </c>
      <c r="W35">
        <v>4742.93</v>
      </c>
      <c r="Y35">
        <f>INDEX($S$4:$W$131,ROUNDUP(ROWS(H$4:H35)/5,0),MOD(ROWS(H$4:H35)-1,5)+1)</f>
        <v>6131.5370000000003</v>
      </c>
      <c r="AB35">
        <v>2.8763000000000001</v>
      </c>
      <c r="AC35">
        <v>10.197900000000001</v>
      </c>
      <c r="AD35">
        <v>6.9805000000000001</v>
      </c>
      <c r="AE35">
        <v>6.9016999999999999</v>
      </c>
      <c r="AF35">
        <v>10.689500000000001</v>
      </c>
      <c r="AH35">
        <f>INDEX($AB$4:$AF$131,ROUNDUP(ROWS(H$4:H35)/5,0),MOD(ROWS(H$4:H35)-1,5)+1)</f>
        <v>6</v>
      </c>
      <c r="AK35">
        <v>4.7526000000000002</v>
      </c>
      <c r="AL35">
        <v>18.156300000000002</v>
      </c>
      <c r="AM35">
        <v>18.760400000000001</v>
      </c>
      <c r="AN35">
        <v>6.0540000000000003</v>
      </c>
      <c r="AO35">
        <v>3</v>
      </c>
      <c r="AQ35">
        <f>INDEX($AK$4:$AO$131,ROUNDUP(ROWS(H$4:H35)/5,0),MOD(ROWS(H$4:H35)-1,5)+1)</f>
        <v>16.363299999999999</v>
      </c>
      <c r="AT35">
        <v>8.3145000000000007</v>
      </c>
      <c r="AU35">
        <v>33.552100000000003</v>
      </c>
      <c r="AV35">
        <v>31.621099999999998</v>
      </c>
      <c r="AW35">
        <v>16.563199999999998</v>
      </c>
      <c r="AX35">
        <v>22.7285</v>
      </c>
      <c r="AZ35">
        <f>INDEX($AT$4:$AX$131,ROUNDUP(ROWS(H$4:H35)/5,0),MOD(ROWS(H$4:H35)-1,5)+1)</f>
        <v>31.0182</v>
      </c>
      <c r="BC35">
        <v>9.1907999999999994</v>
      </c>
      <c r="BD35">
        <v>10.140599999999999</v>
      </c>
      <c r="BE35">
        <v>8.2201000000000004</v>
      </c>
      <c r="BF35">
        <v>9.2428000000000008</v>
      </c>
      <c r="BG35">
        <v>6.3202999999999996</v>
      </c>
      <c r="BI35">
        <f>INDEX($BC$4:$BG$131,ROUNDUP(ROWS(H$4:H35)/5,0),MOD(ROWS(H$4:H35)-1,5)+1)</f>
        <v>16.113299999999999</v>
      </c>
      <c r="BJ35">
        <v>68.515600000000006</v>
      </c>
      <c r="BK35">
        <v>184.26560000000001</v>
      </c>
      <c r="BL35">
        <v>200.98310000000001</v>
      </c>
      <c r="BM35">
        <v>82.373699999999999</v>
      </c>
      <c r="BN35">
        <v>52.990200000000002</v>
      </c>
      <c r="BP35">
        <f>INDEX($BJ$4:$BN$131,ROUNDUP(ROWS(H$4:H35)/5,0),MOD(ROWS(H$4:H35)-1,5)+1)</f>
        <v>142.24870000000001</v>
      </c>
    </row>
    <row r="36" spans="1:68" x14ac:dyDescent="0.2">
      <c r="A36">
        <v>29.1022</v>
      </c>
      <c r="B36">
        <v>61.164099999999998</v>
      </c>
      <c r="C36">
        <v>91.415999999999997</v>
      </c>
      <c r="D36">
        <v>29.313800000000001</v>
      </c>
      <c r="E36">
        <v>27.4115</v>
      </c>
      <c r="G36">
        <f>INDEX($A$4:$E$131,ROUNDUP(ROWS(H$4:H36)/5,0),MOD(ROWS(H$4:H36)-1,5)+1)</f>
        <v>64</v>
      </c>
      <c r="J36">
        <v>14.2409</v>
      </c>
      <c r="K36">
        <v>22.476600000000001</v>
      </c>
      <c r="L36">
        <v>30.052700000000002</v>
      </c>
      <c r="M36">
        <v>23.459599999999998</v>
      </c>
      <c r="N36">
        <v>6.4264000000000001</v>
      </c>
      <c r="P36">
        <f>INDEX($J$4:$N$131,ROUNDUP(ROWS(H$4:H36)/5,0),MOD(ROWS(H$4:H36)-1,5)+1)</f>
        <v>39.424500000000002</v>
      </c>
      <c r="S36">
        <v>5817.0829999999996</v>
      </c>
      <c r="T36">
        <v>6018.9059999999999</v>
      </c>
      <c r="U36">
        <v>7097.357</v>
      </c>
      <c r="V36">
        <v>4510.8329999999996</v>
      </c>
      <c r="W36">
        <v>5873.9189999999999</v>
      </c>
      <c r="Y36">
        <f>INDEX($S$4:$W$131,ROUNDUP(ROWS(H$4:H36)/5,0),MOD(ROWS(H$4:H36)-1,5)+1)</f>
        <v>7170.8590000000004</v>
      </c>
      <c r="AB36">
        <v>5.4759000000000002</v>
      </c>
      <c r="AC36">
        <v>4.3047000000000004</v>
      </c>
      <c r="AD36">
        <v>7.1699000000000002</v>
      </c>
      <c r="AE36">
        <v>3</v>
      </c>
      <c r="AF36">
        <v>3.4264000000000001</v>
      </c>
      <c r="AH36">
        <f>INDEX($AB$4:$AF$131,ROUNDUP(ROWS(H$4:H36)/5,0),MOD(ROWS(H$4:H36)-1,5)+1)</f>
        <v>6</v>
      </c>
      <c r="AK36">
        <v>7.1927000000000003</v>
      </c>
      <c r="AL36">
        <v>15.171900000000001</v>
      </c>
      <c r="AM36">
        <v>26.2103</v>
      </c>
      <c r="AN36">
        <v>8.5547000000000004</v>
      </c>
      <c r="AO36">
        <v>5.2793000000000001</v>
      </c>
      <c r="AQ36">
        <f>INDEX($AK$4:$AO$131,ROUNDUP(ROWS(H$4:H36)/5,0),MOD(ROWS(H$4:H36)-1,5)+1)</f>
        <v>20</v>
      </c>
      <c r="AT36">
        <v>13.6686</v>
      </c>
      <c r="AU36">
        <v>21.8672</v>
      </c>
      <c r="AV36">
        <v>33.946599999999997</v>
      </c>
      <c r="AW36">
        <v>14.072900000000001</v>
      </c>
      <c r="AX36">
        <v>10.132199999999999</v>
      </c>
      <c r="AZ36">
        <f>INDEX($AT$4:$AX$131,ROUNDUP(ROWS(H$4:H36)/5,0),MOD(ROWS(H$4:H36)-1,5)+1)</f>
        <v>38.424500000000002</v>
      </c>
      <c r="BC36">
        <v>9</v>
      </c>
      <c r="BD36">
        <v>9.6952999999999996</v>
      </c>
      <c r="BE36">
        <v>9.9251000000000005</v>
      </c>
      <c r="BF36">
        <v>9.2408999999999999</v>
      </c>
      <c r="BG36">
        <v>10.426399999999999</v>
      </c>
      <c r="BI36">
        <f>INDEX($BC$4:$BG$131,ROUNDUP(ROWS(H$4:H36)/5,0),MOD(ROWS(H$4:H36)-1,5)+1)</f>
        <v>13.6302</v>
      </c>
      <c r="BJ36">
        <v>70.722700000000003</v>
      </c>
      <c r="BK36">
        <v>126.0234</v>
      </c>
      <c r="BL36">
        <v>240.5703</v>
      </c>
      <c r="BM36">
        <v>96.342399999999998</v>
      </c>
      <c r="BN36">
        <v>47</v>
      </c>
      <c r="BP36">
        <f>INDEX($BJ$4:$BN$131,ROUNDUP(ROWS(H$4:H36)/5,0),MOD(ROWS(H$4:H36)-1,5)+1)</f>
        <v>207.74610000000001</v>
      </c>
    </row>
    <row r="37" spans="1:68" x14ac:dyDescent="0.2">
      <c r="A37">
        <v>46.0306</v>
      </c>
      <c r="B37">
        <v>62.923200000000001</v>
      </c>
      <c r="C37">
        <v>38.610700000000001</v>
      </c>
      <c r="D37">
        <v>63.276000000000003</v>
      </c>
      <c r="E37">
        <v>103.6908</v>
      </c>
      <c r="G37">
        <f>INDEX($A$4:$E$131,ROUNDUP(ROWS(H$4:H37)/5,0),MOD(ROWS(H$4:H37)-1,5)+1)</f>
        <v>60.035200000000003</v>
      </c>
      <c r="J37">
        <v>12.4902</v>
      </c>
      <c r="K37">
        <v>16</v>
      </c>
      <c r="L37">
        <v>14.6198</v>
      </c>
      <c r="M37">
        <v>23.8385</v>
      </c>
      <c r="N37">
        <v>34.692100000000003</v>
      </c>
      <c r="P37">
        <f>INDEX($J$4:$N$131,ROUNDUP(ROWS(H$4:H37)/5,0),MOD(ROWS(H$4:H37)-1,5)+1)</f>
        <v>28.885400000000001</v>
      </c>
      <c r="S37">
        <v>4623.0079999999998</v>
      </c>
      <c r="T37">
        <v>8463.8940000000002</v>
      </c>
      <c r="U37">
        <v>6759.4660000000003</v>
      </c>
      <c r="V37">
        <v>4547.8130000000001</v>
      </c>
      <c r="W37">
        <v>3693.7759999999998</v>
      </c>
      <c r="Y37">
        <f>INDEX($S$4:$W$131,ROUNDUP(ROWS(H$4:H37)/5,0),MOD(ROWS(H$4:H37)-1,5)+1)</f>
        <v>9230.7549999999992</v>
      </c>
      <c r="AB37">
        <v>7.0500999999999996</v>
      </c>
      <c r="AC37">
        <v>8.2077000000000009</v>
      </c>
      <c r="AD37">
        <v>9.5111000000000008</v>
      </c>
      <c r="AE37">
        <v>6.3853999999999997</v>
      </c>
      <c r="AF37">
        <v>4.5384000000000002</v>
      </c>
      <c r="AH37">
        <f>INDEX($AB$4:$AF$131,ROUNDUP(ROWS(H$4:H37)/5,0),MOD(ROWS(H$4:H37)-1,5)+1)</f>
        <v>5.4714</v>
      </c>
      <c r="AK37">
        <v>8.2201000000000004</v>
      </c>
      <c r="AL37">
        <v>11.377000000000001</v>
      </c>
      <c r="AM37">
        <v>8.0617999999999999</v>
      </c>
      <c r="AN37">
        <v>14.6823</v>
      </c>
      <c r="AO37">
        <v>24.614599999999999</v>
      </c>
      <c r="AQ37">
        <f>INDEX($AK$4:$AO$131,ROUNDUP(ROWS(H$4:H37)/5,0),MOD(ROWS(H$4:H37)-1,5)+1)</f>
        <v>17.092400000000001</v>
      </c>
      <c r="AT37">
        <v>16.0501</v>
      </c>
      <c r="AU37">
        <v>14.038399999999999</v>
      </c>
      <c r="AV37">
        <v>14.475300000000001</v>
      </c>
      <c r="AW37">
        <v>23.224</v>
      </c>
      <c r="AX37">
        <v>27.152999999999999</v>
      </c>
      <c r="AZ37">
        <f>INDEX($AT$4:$AX$131,ROUNDUP(ROWS(H$4:H37)/5,0),MOD(ROWS(H$4:H37)-1,5)+1)</f>
        <v>27.621099999999998</v>
      </c>
      <c r="BC37">
        <v>14.6602</v>
      </c>
      <c r="BD37">
        <v>20.1693</v>
      </c>
      <c r="BE37">
        <v>12.3034</v>
      </c>
      <c r="BF37">
        <v>13.151</v>
      </c>
      <c r="BG37">
        <v>20.769500000000001</v>
      </c>
      <c r="BI37">
        <f>INDEX($BC$4:$BG$131,ROUNDUP(ROWS(H$4:H37)/5,0),MOD(ROWS(H$4:H37)-1,5)+1)</f>
        <v>18.057300000000001</v>
      </c>
      <c r="BJ37">
        <v>51.880200000000002</v>
      </c>
      <c r="BK37">
        <v>65.3001</v>
      </c>
      <c r="BL37">
        <v>73.518199999999993</v>
      </c>
      <c r="BM37">
        <v>145.4323</v>
      </c>
      <c r="BN37">
        <v>165.9967</v>
      </c>
      <c r="BP37">
        <f>INDEX($BJ$4:$BN$131,ROUNDUP(ROWS(H$4:H37)/5,0),MOD(ROWS(H$4:H37)-1,5)+1)</f>
        <v>175.74870000000001</v>
      </c>
    </row>
    <row r="38" spans="1:68" x14ac:dyDescent="0.2">
      <c r="A38">
        <v>68.572900000000004</v>
      </c>
      <c r="B38">
        <v>101.6289</v>
      </c>
      <c r="C38">
        <v>91.125600000000006</v>
      </c>
      <c r="D38">
        <v>182.3366</v>
      </c>
      <c r="E38">
        <v>50</v>
      </c>
      <c r="G38">
        <f>INDEX($A$4:$E$131,ROUNDUP(ROWS(H$4:H38)/5,0),MOD(ROWS(H$4:H38)-1,5)+1)</f>
        <v>40.524700000000003</v>
      </c>
      <c r="J38">
        <v>32</v>
      </c>
      <c r="K38">
        <v>88.555999999999997</v>
      </c>
      <c r="L38">
        <v>56.110700000000001</v>
      </c>
      <c r="M38">
        <v>67.723299999999995</v>
      </c>
      <c r="N38">
        <v>72.541700000000006</v>
      </c>
      <c r="P38">
        <f>INDEX($J$4:$N$131,ROUNDUP(ROWS(H$4:H38)/5,0),MOD(ROWS(H$4:H38)-1,5)+1)</f>
        <v>20.4206</v>
      </c>
      <c r="S38">
        <v>4337.9170000000004</v>
      </c>
      <c r="T38">
        <v>6028.7370000000001</v>
      </c>
      <c r="U38">
        <v>5192.0829999999996</v>
      </c>
      <c r="V38">
        <v>4436.875</v>
      </c>
      <c r="W38">
        <v>5302.5</v>
      </c>
      <c r="Y38">
        <f>INDEX($S$4:$W$131,ROUNDUP(ROWS(H$4:H38)/5,0),MOD(ROWS(H$4:H38)-1,5)+1)</f>
        <v>9192.4740000000002</v>
      </c>
      <c r="AB38">
        <v>4.6353999999999997</v>
      </c>
      <c r="AC38">
        <v>7.4238</v>
      </c>
      <c r="AD38">
        <v>5.6315</v>
      </c>
      <c r="AE38">
        <v>11.046200000000001</v>
      </c>
      <c r="AF38">
        <v>15.083299999999999</v>
      </c>
      <c r="AH38">
        <f>INDEX($AB$4:$AF$131,ROUNDUP(ROWS(H$4:H38)/5,0),MOD(ROWS(H$4:H38)-1,5)+1)</f>
        <v>3.6315</v>
      </c>
      <c r="AK38">
        <v>14.0938</v>
      </c>
      <c r="AL38">
        <v>33.198599999999999</v>
      </c>
      <c r="AM38">
        <v>27.4329</v>
      </c>
      <c r="AN38">
        <v>61.015000000000001</v>
      </c>
      <c r="AO38">
        <v>32</v>
      </c>
      <c r="AQ38">
        <f>INDEX($AK$4:$AO$131,ROUNDUP(ROWS(H$4:H38)/5,0),MOD(ROWS(H$4:H38)-1,5)+1)</f>
        <v>8.2629999999999999</v>
      </c>
      <c r="AT38">
        <v>25.625</v>
      </c>
      <c r="AU38">
        <v>118.8737</v>
      </c>
      <c r="AV38">
        <v>57.617800000000003</v>
      </c>
      <c r="AW38">
        <v>59.415399999999998</v>
      </c>
      <c r="AX38">
        <v>53.875</v>
      </c>
      <c r="AZ38">
        <f>INDEX($AT$4:$AX$131,ROUNDUP(ROWS(H$4:H38)/5,0),MOD(ROWS(H$4:H38)-1,5)+1)</f>
        <v>21</v>
      </c>
      <c r="BC38">
        <v>18.916699999999999</v>
      </c>
      <c r="BD38">
        <v>10.3444</v>
      </c>
      <c r="BE38">
        <v>5.2975000000000003</v>
      </c>
      <c r="BF38">
        <v>9.2155000000000005</v>
      </c>
      <c r="BG38">
        <v>14.708299999999999</v>
      </c>
      <c r="BI38">
        <f>INDEX($BC$4:$BG$131,ROUNDUP(ROWS(H$4:H38)/5,0),MOD(ROWS(H$4:H38)-1,5)+1)</f>
        <v>18.792999999999999</v>
      </c>
      <c r="BJ38">
        <v>104.9479</v>
      </c>
      <c r="BK38">
        <v>148.97980000000001</v>
      </c>
      <c r="BL38">
        <v>125.34699999999999</v>
      </c>
      <c r="BM38">
        <v>132.6771</v>
      </c>
      <c r="BN38">
        <v>150.41669999999999</v>
      </c>
      <c r="BP38">
        <f>INDEX($BJ$4:$BN$131,ROUNDUP(ROWS(H$4:H38)/5,0),MOD(ROWS(H$4:H38)-1,5)+1)</f>
        <v>143.0111</v>
      </c>
    </row>
    <row r="39" spans="1:68" x14ac:dyDescent="0.2">
      <c r="A39">
        <v>50</v>
      </c>
      <c r="B39">
        <v>92.692700000000002</v>
      </c>
      <c r="C39">
        <v>70.464799999999997</v>
      </c>
      <c r="D39">
        <v>35.0443</v>
      </c>
      <c r="E39">
        <v>59.429699999999997</v>
      </c>
      <c r="G39">
        <f>INDEX($A$4:$E$131,ROUNDUP(ROWS(H$4:H39)/5,0),MOD(ROWS(H$4:H39)-1,5)+1)</f>
        <v>26</v>
      </c>
      <c r="J39">
        <v>45.194000000000003</v>
      </c>
      <c r="K39">
        <v>23.0397</v>
      </c>
      <c r="L39">
        <v>8.2851999999999997</v>
      </c>
      <c r="M39">
        <v>13.2174</v>
      </c>
      <c r="N39">
        <v>24.072299999999998</v>
      </c>
      <c r="P39">
        <f>INDEX($J$4:$N$131,ROUNDUP(ROWS(H$4:H39)/5,0),MOD(ROWS(H$4:H39)-1,5)+1)</f>
        <v>13.265599999999999</v>
      </c>
      <c r="S39">
        <v>5357.8379999999997</v>
      </c>
      <c r="T39">
        <v>5851.8490000000002</v>
      </c>
      <c r="U39">
        <v>10601</v>
      </c>
      <c r="V39">
        <v>6548.4629999999997</v>
      </c>
      <c r="W39">
        <v>4459.1409999999996</v>
      </c>
      <c r="Y39">
        <f>INDEX($S$4:$W$131,ROUNDUP(ROWS(H$4:H39)/5,0),MOD(ROWS(H$4:H39)-1,5)+1)</f>
        <v>6509.5309999999999</v>
      </c>
      <c r="AB39">
        <v>7.3971</v>
      </c>
      <c r="AC39">
        <v>6.0495000000000001</v>
      </c>
      <c r="AD39">
        <v>6.0163000000000002</v>
      </c>
      <c r="AE39">
        <v>5</v>
      </c>
      <c r="AF39">
        <v>5.3730000000000002</v>
      </c>
      <c r="AH39">
        <f>INDEX($AB$4:$AF$131,ROUNDUP(ROWS(H$4:H39)/5,0),MOD(ROWS(H$4:H39)-1,5)+1)</f>
        <v>2.0884999999999998</v>
      </c>
      <c r="AK39">
        <v>30.799499999999998</v>
      </c>
      <c r="AL39">
        <v>13.9902</v>
      </c>
      <c r="AM39">
        <v>6.9720000000000004</v>
      </c>
      <c r="AN39">
        <v>4.2173999999999996</v>
      </c>
      <c r="AO39">
        <v>9.4765999999999995</v>
      </c>
      <c r="AQ39">
        <f>INDEX($AK$4:$AO$131,ROUNDUP(ROWS(H$4:H39)/5,0),MOD(ROWS(H$4:H39)-1,5)+1)</f>
        <v>7.9115000000000002</v>
      </c>
      <c r="AT39">
        <v>39.395800000000001</v>
      </c>
      <c r="AU39">
        <v>27.663399999999999</v>
      </c>
      <c r="AV39">
        <v>12.091799999999999</v>
      </c>
      <c r="AW39">
        <v>11.087199999999999</v>
      </c>
      <c r="AX39">
        <v>24.3262</v>
      </c>
      <c r="AZ39">
        <f>INDEX($AT$4:$AX$131,ROUNDUP(ROWS(H$4:H39)/5,0),MOD(ROWS(H$4:H39)-1,5)+1)</f>
        <v>15.5313</v>
      </c>
      <c r="BC39">
        <v>6.5976999999999997</v>
      </c>
      <c r="BD39">
        <v>4.5247000000000002</v>
      </c>
      <c r="BE39">
        <v>8.9349000000000007</v>
      </c>
      <c r="BF39">
        <v>13.2174</v>
      </c>
      <c r="BG39">
        <v>13.627000000000001</v>
      </c>
      <c r="BI39">
        <f>INDEX($BC$4:$BG$131,ROUNDUP(ROWS(H$4:H39)/5,0),MOD(ROWS(H$4:H39)-1,5)+1)</f>
        <v>14.0885</v>
      </c>
      <c r="BJ39">
        <v>115.3815</v>
      </c>
      <c r="BK39">
        <v>68.703100000000006</v>
      </c>
      <c r="BL39">
        <v>58.686799999999998</v>
      </c>
      <c r="BM39">
        <v>61.912799999999997</v>
      </c>
      <c r="BN39">
        <v>104.2578</v>
      </c>
      <c r="BP39">
        <f>INDEX($BJ$4:$BN$131,ROUNDUP(ROWS(H$4:H39)/5,0),MOD(ROWS(H$4:H39)-1,5)+1)</f>
        <v>108.66930000000001</v>
      </c>
    </row>
    <row r="40" spans="1:68" x14ac:dyDescent="0.2">
      <c r="A40">
        <v>212.0059</v>
      </c>
      <c r="B40">
        <v>164.5762</v>
      </c>
      <c r="C40">
        <v>61.0625</v>
      </c>
      <c r="D40">
        <v>39.117199999999997</v>
      </c>
      <c r="E40">
        <v>84.966800000000006</v>
      </c>
      <c r="G40">
        <f>INDEX($A$4:$E$131,ROUNDUP(ROWS(H$4:H40)/5,0),MOD(ROWS(H$4:H40)-1,5)+1)</f>
        <v>26.5534</v>
      </c>
      <c r="J40">
        <v>45.046900000000001</v>
      </c>
      <c r="K40">
        <v>31.886700000000001</v>
      </c>
      <c r="L40">
        <v>18.148399999999999</v>
      </c>
      <c r="M40">
        <v>46.548200000000001</v>
      </c>
      <c r="N40">
        <v>24.289100000000001</v>
      </c>
      <c r="P40">
        <f>INDEX($J$4:$N$131,ROUNDUP(ROWS(H$4:H40)/5,0),MOD(ROWS(H$4:H40)-1,5)+1)</f>
        <v>11.6602</v>
      </c>
      <c r="S40">
        <v>6340</v>
      </c>
      <c r="T40">
        <v>10684.14</v>
      </c>
      <c r="U40">
        <v>9786.4840000000004</v>
      </c>
      <c r="V40">
        <v>5511.2240000000002</v>
      </c>
      <c r="W40">
        <v>6620.4690000000001</v>
      </c>
      <c r="Y40">
        <f>INDEX($S$4:$W$131,ROUNDUP(ROWS(H$4:H40)/5,0),MOD(ROWS(H$4:H40)-1,5)+1)</f>
        <v>5759.4009999999998</v>
      </c>
      <c r="AB40">
        <v>4.9882999999999997</v>
      </c>
      <c r="AC40">
        <v>6.6327999999999996</v>
      </c>
      <c r="AD40">
        <v>7.1913999999999998</v>
      </c>
      <c r="AE40">
        <v>7.2447999999999997</v>
      </c>
      <c r="AF40">
        <v>9.7012</v>
      </c>
      <c r="AH40">
        <f>INDEX($AB$4:$AF$131,ROUNDUP(ROWS(H$4:H40)/5,0),MOD(ROWS(H$4:H40)-1,5)+1)</f>
        <v>1.5533999999999999</v>
      </c>
      <c r="AK40">
        <v>19.023399999999999</v>
      </c>
      <c r="AL40">
        <v>15.734400000000001</v>
      </c>
      <c r="AM40">
        <v>10.574199999999999</v>
      </c>
      <c r="AN40">
        <v>7.1913999999999998</v>
      </c>
      <c r="AO40">
        <v>6.8144999999999998</v>
      </c>
      <c r="AQ40">
        <f>INDEX($AK$4:$AO$131,ROUNDUP(ROWS(H$4:H40)/5,0),MOD(ROWS(H$4:H40)-1,5)+1)</f>
        <v>7.3398000000000003</v>
      </c>
      <c r="AT40">
        <v>40.505899999999997</v>
      </c>
      <c r="AU40">
        <v>29.810500000000001</v>
      </c>
      <c r="AV40">
        <v>23.191400000000002</v>
      </c>
      <c r="AW40">
        <v>22.859400000000001</v>
      </c>
      <c r="AX40">
        <v>30.546900000000001</v>
      </c>
      <c r="AZ40">
        <f>INDEX($AT$4:$AX$131,ROUNDUP(ROWS(H$4:H40)/5,0),MOD(ROWS(H$4:H40)-1,5)+1)</f>
        <v>9</v>
      </c>
      <c r="BC40">
        <v>11.988300000000001</v>
      </c>
      <c r="BD40">
        <v>15.6074</v>
      </c>
      <c r="BE40">
        <v>11.5312</v>
      </c>
      <c r="BF40">
        <v>7.944</v>
      </c>
      <c r="BG40">
        <v>5.5566000000000004</v>
      </c>
      <c r="BI40">
        <f>INDEX($BC$4:$BG$131,ROUNDUP(ROWS(H$4:H40)/5,0),MOD(ROWS(H$4:H40)-1,5)+1)</f>
        <v>13.5527</v>
      </c>
      <c r="BJ40">
        <v>204.2578</v>
      </c>
      <c r="BK40">
        <v>163.47069999999999</v>
      </c>
      <c r="BL40">
        <v>119.6797</v>
      </c>
      <c r="BM40">
        <v>79.282600000000002</v>
      </c>
      <c r="BN40">
        <v>44</v>
      </c>
      <c r="BP40">
        <f>INDEX($BJ$4:$BN$131,ROUNDUP(ROWS(H$4:H40)/5,0),MOD(ROWS(H$4:H40)-1,5)+1)</f>
        <v>83.658199999999994</v>
      </c>
    </row>
    <row r="41" spans="1:68" x14ac:dyDescent="0.2">
      <c r="A41">
        <v>128.14060000000001</v>
      </c>
      <c r="B41">
        <v>56.554699999999997</v>
      </c>
      <c r="C41">
        <v>73</v>
      </c>
      <c r="D41">
        <v>58.609400000000001</v>
      </c>
      <c r="E41">
        <v>78.479200000000006</v>
      </c>
      <c r="G41">
        <f>INDEX($A$4:$E$131,ROUNDUP(ROWS(H$4:H41)/5,0),MOD(ROWS(H$4:H41)-1,5)+1)</f>
        <v>19.234400000000001</v>
      </c>
      <c r="J41">
        <v>16.296900000000001</v>
      </c>
      <c r="K41">
        <v>24.718800000000002</v>
      </c>
      <c r="L41">
        <v>8.8125</v>
      </c>
      <c r="M41">
        <v>25.593800000000002</v>
      </c>
      <c r="N41">
        <v>35</v>
      </c>
      <c r="P41">
        <f>INDEX($J$4:$N$131,ROUNDUP(ROWS(H$4:H41)/5,0),MOD(ROWS(H$4:H41)-1,5)+1)</f>
        <v>13.6471</v>
      </c>
      <c r="S41">
        <v>3356.6669999999999</v>
      </c>
      <c r="T41">
        <v>1996.771</v>
      </c>
      <c r="U41">
        <v>2374.375</v>
      </c>
      <c r="V41">
        <v>3931.4059999999999</v>
      </c>
      <c r="W41">
        <v>2544.1669999999999</v>
      </c>
      <c r="Y41">
        <f>INDEX($S$4:$W$131,ROUNDUP(ROWS(H$4:H41)/5,0),MOD(ROWS(H$4:H41)-1,5)+1)</f>
        <v>6792.9949999999999</v>
      </c>
      <c r="AB41">
        <v>6.1509999999999998</v>
      </c>
      <c r="AC41">
        <v>7.5728999999999997</v>
      </c>
      <c r="AD41">
        <v>3.5468999999999999</v>
      </c>
      <c r="AE41">
        <v>9.9765999999999995</v>
      </c>
      <c r="AF41">
        <v>13</v>
      </c>
      <c r="AH41">
        <f>INDEX($AB$4:$AF$131,ROUNDUP(ROWS(H$4:H41)/5,0),MOD(ROWS(H$4:H41)-1,5)+1)</f>
        <v>2</v>
      </c>
      <c r="AK41">
        <v>5.0781000000000001</v>
      </c>
      <c r="AL41">
        <v>4.7134999999999998</v>
      </c>
      <c r="AM41">
        <v>5.9062999999999999</v>
      </c>
      <c r="AN41">
        <v>6.9922000000000004</v>
      </c>
      <c r="AO41">
        <v>11.1198</v>
      </c>
      <c r="AQ41">
        <f>INDEX($AK$4:$AO$131,ROUNDUP(ROWS(H$4:H41)/5,0),MOD(ROWS(H$4:H41)-1,5)+1)</f>
        <v>4.0586000000000002</v>
      </c>
      <c r="AT41">
        <v>19.604199999999999</v>
      </c>
      <c r="AU41">
        <v>26.576799999999999</v>
      </c>
      <c r="AV41">
        <v>9.4530999999999992</v>
      </c>
      <c r="AW41">
        <v>29.585899999999999</v>
      </c>
      <c r="AX41">
        <v>43.119799999999998</v>
      </c>
      <c r="AZ41">
        <f>INDEX($AT$4:$AX$131,ROUNDUP(ROWS(H$4:H41)/5,0),MOD(ROWS(H$4:H41)-1,5)+1)</f>
        <v>6.4115000000000002</v>
      </c>
      <c r="BC41">
        <v>7.6927000000000003</v>
      </c>
      <c r="BD41">
        <v>6.5716000000000001</v>
      </c>
      <c r="BE41">
        <v>8.1875</v>
      </c>
      <c r="BF41">
        <v>11.9922</v>
      </c>
      <c r="BG41">
        <v>13</v>
      </c>
      <c r="BI41">
        <f>INDEX($BC$4:$BG$131,ROUNDUP(ROWS(H$4:H41)/5,0),MOD(ROWS(H$4:H41)-1,5)+1)</f>
        <v>15.9414</v>
      </c>
      <c r="BJ41">
        <v>44</v>
      </c>
      <c r="BK41">
        <v>40.572899999999997</v>
      </c>
      <c r="BL41">
        <v>46.390599999999999</v>
      </c>
      <c r="BM41">
        <v>69.609399999999994</v>
      </c>
      <c r="BN41">
        <v>105.85809999999999</v>
      </c>
      <c r="BP41">
        <f>INDEX($BJ$4:$BN$131,ROUNDUP(ROWS(H$4:H41)/5,0),MOD(ROWS(H$4:H41)-1,5)+1)</f>
        <v>170.42189999999999</v>
      </c>
    </row>
    <row r="42" spans="1:68" x14ac:dyDescent="0.2">
      <c r="A42">
        <v>72.820999999999998</v>
      </c>
      <c r="B42">
        <v>34.6126</v>
      </c>
      <c r="C42">
        <v>58.1706</v>
      </c>
      <c r="D42">
        <v>37.348300000000002</v>
      </c>
      <c r="E42">
        <v>29.886700000000001</v>
      </c>
      <c r="G42">
        <f>INDEX($A$4:$E$131,ROUNDUP(ROWS(H$4:H42)/5,0),MOD(ROWS(H$4:H42)-1,5)+1)</f>
        <v>51.914099999999998</v>
      </c>
      <c r="J42">
        <v>29.613299999999999</v>
      </c>
      <c r="K42">
        <v>22.6693</v>
      </c>
      <c r="L42">
        <v>5.2252999999999998</v>
      </c>
      <c r="M42">
        <v>5.6673</v>
      </c>
      <c r="N42">
        <v>7.1908000000000003</v>
      </c>
      <c r="P42">
        <f>INDEX($J$4:$N$131,ROUNDUP(ROWS(H$4:H42)/5,0),MOD(ROWS(H$4:H42)-1,5)+1)</f>
        <v>27.289100000000001</v>
      </c>
      <c r="S42">
        <v>4248.2030000000004</v>
      </c>
      <c r="T42">
        <v>3838.1120000000001</v>
      </c>
      <c r="U42">
        <v>5407.5780000000004</v>
      </c>
      <c r="V42">
        <v>7469.7520000000004</v>
      </c>
      <c r="W42">
        <v>8554.9089999999997</v>
      </c>
      <c r="Y42">
        <f>INDEX($S$4:$W$131,ROUNDUP(ROWS(H$4:H42)/5,0),MOD(ROWS(H$4:H42)-1,5)+1)</f>
        <v>18261.88</v>
      </c>
      <c r="AB42">
        <v>4.9785000000000004</v>
      </c>
      <c r="AC42">
        <v>7.4173</v>
      </c>
      <c r="AD42">
        <v>3.6758000000000002</v>
      </c>
      <c r="AE42">
        <v>5.6673</v>
      </c>
      <c r="AF42">
        <v>5</v>
      </c>
      <c r="AH42">
        <f>INDEX($AB$4:$AF$131,ROUNDUP(ROWS(H$4:H42)/5,0),MOD(ROWS(H$4:H42)-1,5)+1)</f>
        <v>6.4297000000000004</v>
      </c>
      <c r="AK42">
        <v>15.511100000000001</v>
      </c>
      <c r="AL42">
        <v>5.1165000000000003</v>
      </c>
      <c r="AM42">
        <v>6.4504999999999999</v>
      </c>
      <c r="AN42">
        <v>6.3365999999999998</v>
      </c>
      <c r="AO42">
        <v>7.3815</v>
      </c>
      <c r="AQ42">
        <f>INDEX($AK$4:$AO$131,ROUNDUP(ROWS(H$4:H42)/5,0),MOD(ROWS(H$4:H42)-1,5)+1)</f>
        <v>4.4766000000000004</v>
      </c>
      <c r="AT42">
        <v>31.4681</v>
      </c>
      <c r="AU42">
        <v>24.785799999999998</v>
      </c>
      <c r="AV42">
        <v>12.9557</v>
      </c>
      <c r="AW42">
        <v>22.681000000000001</v>
      </c>
      <c r="AX42">
        <v>8.8763000000000005</v>
      </c>
      <c r="AZ42">
        <f>INDEX($AT$4:$AX$131,ROUNDUP(ROWS(H$4:H42)/5,0),MOD(ROWS(H$4:H42)-1,5)+1)</f>
        <v>28.625</v>
      </c>
      <c r="BC42">
        <v>10.300800000000001</v>
      </c>
      <c r="BD42">
        <v>6.8834999999999997</v>
      </c>
      <c r="BE42">
        <v>7.8021000000000003</v>
      </c>
      <c r="BF42">
        <v>12.0039</v>
      </c>
      <c r="BG42">
        <v>8.4382000000000001</v>
      </c>
      <c r="BI42">
        <f>INDEX($BC$4:$BG$131,ROUNDUP(ROWS(H$4:H42)/5,0),MOD(ROWS(H$4:H42)-1,5)+1)</f>
        <v>19.216799999999999</v>
      </c>
      <c r="BJ42">
        <v>140.2773</v>
      </c>
      <c r="BK42">
        <v>50.484999999999999</v>
      </c>
      <c r="BL42">
        <v>74.816400000000002</v>
      </c>
      <c r="BM42">
        <v>170.0547</v>
      </c>
      <c r="BN42">
        <v>90.339799999999997</v>
      </c>
      <c r="BP42">
        <f>INDEX($BJ$4:$BN$131,ROUNDUP(ROWS(H$4:H42)/5,0),MOD(ROWS(H$4:H42)-1,5)+1)</f>
        <v>301.23829999999998</v>
      </c>
    </row>
    <row r="43" spans="1:68" x14ac:dyDescent="0.2">
      <c r="A43">
        <v>38.372999999999998</v>
      </c>
      <c r="B43">
        <v>30.5547</v>
      </c>
      <c r="C43">
        <v>33.703099999999999</v>
      </c>
      <c r="D43">
        <v>42.755200000000002</v>
      </c>
      <c r="E43">
        <v>27.3216</v>
      </c>
      <c r="G43">
        <f>INDEX($A$4:$E$131,ROUNDUP(ROWS(H$4:H43)/5,0),MOD(ROWS(H$4:H43)-1,5)+1)</f>
        <v>71.614599999999996</v>
      </c>
      <c r="J43">
        <v>19.2194</v>
      </c>
      <c r="K43">
        <v>25.710899999999999</v>
      </c>
      <c r="L43">
        <v>23.510400000000001</v>
      </c>
      <c r="M43">
        <v>14.555999999999999</v>
      </c>
      <c r="N43">
        <v>28.251300000000001</v>
      </c>
      <c r="P43">
        <f>INDEX($J$4:$N$131,ROUNDUP(ROWS(H$4:H43)/5,0),MOD(ROWS(H$4:H43)-1,5)+1)</f>
        <v>51.0169</v>
      </c>
      <c r="S43">
        <v>3884.2060000000001</v>
      </c>
      <c r="T43">
        <v>2997.8130000000001</v>
      </c>
      <c r="U43">
        <v>4629.5829999999996</v>
      </c>
      <c r="V43">
        <v>4548.9189999999999</v>
      </c>
      <c r="W43">
        <v>2802.1089999999999</v>
      </c>
      <c r="Y43">
        <f>INDEX($S$4:$W$131,ROUNDUP(ROWS(H$4:H43)/5,0),MOD(ROWS(H$4:H43)-1,5)+1)</f>
        <v>16534.919999999998</v>
      </c>
      <c r="AB43">
        <v>5</v>
      </c>
      <c r="AC43">
        <v>5</v>
      </c>
      <c r="AD43">
        <v>4.2552000000000003</v>
      </c>
      <c r="AE43">
        <v>3.1556000000000002</v>
      </c>
      <c r="AF43">
        <v>21.375</v>
      </c>
      <c r="AH43">
        <f>INDEX($AB$4:$AF$131,ROUNDUP(ROWS(H$4:H43)/5,0),MOD(ROWS(H$4:H43)-1,5)+1)</f>
        <v>8</v>
      </c>
      <c r="AK43">
        <v>11.9154</v>
      </c>
      <c r="AL43">
        <v>9.0663999999999998</v>
      </c>
      <c r="AM43">
        <v>10.234400000000001</v>
      </c>
      <c r="AN43">
        <v>8.4667999999999992</v>
      </c>
      <c r="AO43">
        <v>10.9375</v>
      </c>
      <c r="AQ43">
        <f>INDEX($AK$4:$AO$131,ROUNDUP(ROWS(H$4:H43)/5,0),MOD(ROWS(H$4:H43)-1,5)+1)</f>
        <v>13.2682</v>
      </c>
      <c r="AT43">
        <v>18.134799999999998</v>
      </c>
      <c r="AU43">
        <v>28.2227</v>
      </c>
      <c r="AV43">
        <v>24.7865</v>
      </c>
      <c r="AW43">
        <v>15.400399999999999</v>
      </c>
      <c r="AX43">
        <v>15.7721</v>
      </c>
      <c r="AZ43">
        <f>INDEX($AT$4:$AX$131,ROUNDUP(ROWS(H$4:H43)/5,0),MOD(ROWS(H$4:H43)-1,5)+1)</f>
        <v>65.938800000000001</v>
      </c>
      <c r="BC43">
        <v>9</v>
      </c>
      <c r="BD43">
        <v>9</v>
      </c>
      <c r="BE43">
        <v>9</v>
      </c>
      <c r="BF43">
        <v>9</v>
      </c>
      <c r="BG43">
        <v>17.6615</v>
      </c>
      <c r="BI43">
        <f>INDEX($BC$4:$BG$131,ROUNDUP(ROWS(H$4:H43)/5,0),MOD(ROWS(H$4:H43)-1,5)+1)</f>
        <v>21.653600000000001</v>
      </c>
      <c r="BJ43">
        <v>80.608099999999993</v>
      </c>
      <c r="BK43">
        <v>98</v>
      </c>
      <c r="BL43">
        <v>106.1999</v>
      </c>
      <c r="BM43">
        <v>88.734399999999994</v>
      </c>
      <c r="BN43">
        <v>103.6797</v>
      </c>
      <c r="BP43">
        <f>INDEX($BJ$4:$BN$131,ROUNDUP(ROWS(H$4:H43)/5,0),MOD(ROWS(H$4:H43)-1,5)+1)</f>
        <v>270.64190000000002</v>
      </c>
    </row>
    <row r="44" spans="1:68" x14ac:dyDescent="0.2">
      <c r="A44">
        <v>65.416700000000006</v>
      </c>
      <c r="B44">
        <v>106.8984</v>
      </c>
      <c r="C44">
        <v>60.276000000000003</v>
      </c>
      <c r="D44">
        <v>39.934899999999999</v>
      </c>
      <c r="E44">
        <v>20.0716</v>
      </c>
      <c r="G44">
        <f>INDEX($A$4:$E$131,ROUNDUP(ROWS(H$4:H44)/5,0),MOD(ROWS(H$4:H44)-1,5)+1)</f>
        <v>55.929699999999997</v>
      </c>
      <c r="J44">
        <v>37.682299999999998</v>
      </c>
      <c r="K44">
        <v>57.546900000000001</v>
      </c>
      <c r="L44">
        <v>41.630200000000002</v>
      </c>
      <c r="M44">
        <v>23.934899999999999</v>
      </c>
      <c r="N44">
        <v>6.3163999999999998</v>
      </c>
      <c r="P44">
        <f>INDEX($J$4:$N$131,ROUNDUP(ROWS(H$4:H44)/5,0),MOD(ROWS(H$4:H44)-1,5)+1)</f>
        <v>34.335900000000002</v>
      </c>
      <c r="S44">
        <v>3824.375</v>
      </c>
      <c r="T44">
        <v>1987.396</v>
      </c>
      <c r="U44">
        <v>2503.0210000000002</v>
      </c>
      <c r="V44">
        <v>3526.7190000000001</v>
      </c>
      <c r="W44">
        <v>4273.7240000000002</v>
      </c>
      <c r="Y44">
        <f>INDEX($S$4:$W$131,ROUNDUP(ROWS(H$4:H44)/5,0),MOD(ROWS(H$4:H44)-1,5)+1)</f>
        <v>12195.47</v>
      </c>
      <c r="AB44">
        <v>17.181000000000001</v>
      </c>
      <c r="AC44">
        <v>45.135399999999997</v>
      </c>
      <c r="AD44">
        <v>5.3228999999999997</v>
      </c>
      <c r="AE44">
        <v>4.9009999999999998</v>
      </c>
      <c r="AF44">
        <v>4.3163999999999998</v>
      </c>
      <c r="AH44">
        <f>INDEX($AB$4:$AF$131,ROUNDUP(ROWS(H$4:H44)/5,0),MOD(ROWS(H$4:H44)-1,5)+1)</f>
        <v>34.953099999999999</v>
      </c>
      <c r="AK44">
        <v>16.3672</v>
      </c>
      <c r="AL44">
        <v>29.031300000000002</v>
      </c>
      <c r="AM44">
        <v>19.322900000000001</v>
      </c>
      <c r="AN44">
        <v>11.2422</v>
      </c>
      <c r="AO44">
        <v>2.4388000000000001</v>
      </c>
      <c r="AQ44">
        <f>INDEX($AK$4:$AO$131,ROUNDUP(ROWS(H$4:H44)/5,0),MOD(ROWS(H$4:H44)-1,5)+1)</f>
        <v>23.085899999999999</v>
      </c>
      <c r="AT44">
        <v>40.813800000000001</v>
      </c>
      <c r="AU44">
        <v>59.072899999999997</v>
      </c>
      <c r="AV44">
        <v>37.322899999999997</v>
      </c>
      <c r="AW44">
        <v>25.1875</v>
      </c>
      <c r="AX44">
        <v>10.3164</v>
      </c>
      <c r="AZ44">
        <f>INDEX($AT$4:$AX$131,ROUNDUP(ROWS(H$4:H44)/5,0),MOD(ROWS(H$4:H44)-1,5)+1)</f>
        <v>49.539099999999998</v>
      </c>
      <c r="BC44">
        <v>23.394500000000001</v>
      </c>
      <c r="BD44">
        <v>21.7943</v>
      </c>
      <c r="BE44">
        <v>8.3229000000000006</v>
      </c>
      <c r="BF44">
        <v>6.0990000000000002</v>
      </c>
      <c r="BG44">
        <v>3.3163999999999998</v>
      </c>
      <c r="BI44">
        <f>INDEX($BC$4:$BG$131,ROUNDUP(ROWS(H$4:H44)/5,0),MOD(ROWS(H$4:H44)-1,5)+1)</f>
        <v>13.9199</v>
      </c>
      <c r="BJ44">
        <v>132.89060000000001</v>
      </c>
      <c r="BK44">
        <v>169.66149999999999</v>
      </c>
      <c r="BL44">
        <v>132.14060000000001</v>
      </c>
      <c r="BM44">
        <v>103.5964</v>
      </c>
      <c r="BN44">
        <v>37.459600000000002</v>
      </c>
      <c r="BP44">
        <f>INDEX($BJ$4:$BN$131,ROUNDUP(ROWS(H$4:H44)/5,0),MOD(ROWS(H$4:H44)-1,5)+1)</f>
        <v>138.59440000000001</v>
      </c>
    </row>
    <row r="45" spans="1:68" x14ac:dyDescent="0.2">
      <c r="A45">
        <v>35.105499999999999</v>
      </c>
      <c r="B45">
        <v>26.106100000000001</v>
      </c>
      <c r="C45">
        <v>50.285200000000003</v>
      </c>
      <c r="D45">
        <v>47.958300000000001</v>
      </c>
      <c r="E45">
        <v>41.431600000000003</v>
      </c>
      <c r="G45">
        <f>INDEX($A$4:$E$131,ROUNDUP(ROWS(H$4:H45)/5,0),MOD(ROWS(H$4:H45)-1,5)+1)</f>
        <v>41.615900000000003</v>
      </c>
      <c r="J45">
        <v>4.3293999999999997</v>
      </c>
      <c r="K45">
        <v>11.7799</v>
      </c>
      <c r="L45">
        <v>15.7227</v>
      </c>
      <c r="M45">
        <v>57.744100000000003</v>
      </c>
      <c r="N45">
        <v>41.979799999999997</v>
      </c>
      <c r="P45">
        <f>INDEX($J$4:$N$131,ROUNDUP(ROWS(H$4:H45)/5,0),MOD(ROWS(H$4:H45)-1,5)+1)</f>
        <v>8.2018000000000004</v>
      </c>
      <c r="S45">
        <v>3171.7710000000002</v>
      </c>
      <c r="T45">
        <v>4206.9920000000002</v>
      </c>
      <c r="U45">
        <v>4970.6639999999998</v>
      </c>
      <c r="V45">
        <v>3039.87</v>
      </c>
      <c r="W45">
        <v>4383.1639999999998</v>
      </c>
      <c r="Y45">
        <f>INDEX($S$4:$W$131,ROUNDUP(ROWS(H$4:H45)/5,0),MOD(ROWS(H$4:H45)-1,5)+1)</f>
        <v>7940.8069999999998</v>
      </c>
      <c r="AB45">
        <v>3</v>
      </c>
      <c r="AC45">
        <v>13.113899999999999</v>
      </c>
      <c r="AD45">
        <v>3.9413999999999998</v>
      </c>
      <c r="AE45">
        <v>7.1093999999999999</v>
      </c>
      <c r="AF45">
        <v>9.4589999999999996</v>
      </c>
      <c r="AH45">
        <f>INDEX($AB$4:$AF$131,ROUNDUP(ROWS(H$4:H45)/5,0),MOD(ROWS(H$4:H45)-1,5)+1)</f>
        <v>86.326800000000006</v>
      </c>
      <c r="AK45">
        <v>4.6822999999999997</v>
      </c>
      <c r="AL45">
        <v>4.444</v>
      </c>
      <c r="AM45">
        <v>11.752000000000001</v>
      </c>
      <c r="AN45">
        <v>19.4147</v>
      </c>
      <c r="AO45">
        <v>13.287800000000001</v>
      </c>
      <c r="AQ45">
        <f>INDEX($AK$4:$AO$131,ROUNDUP(ROWS(H$4:H45)/5,0),MOD(ROWS(H$4:H45)-1,5)+1)</f>
        <v>7.8086000000000002</v>
      </c>
      <c r="AT45">
        <v>8.3293999999999997</v>
      </c>
      <c r="AU45">
        <v>15.7799</v>
      </c>
      <c r="AV45">
        <v>18.8613</v>
      </c>
      <c r="AW45">
        <v>73.225300000000004</v>
      </c>
      <c r="AX45">
        <v>44.151000000000003</v>
      </c>
      <c r="AZ45">
        <f>INDEX($AT$4:$AX$131,ROUNDUP(ROWS(H$4:H45)/5,0),MOD(ROWS(H$4:H45)-1,5)+1)</f>
        <v>38.368499999999997</v>
      </c>
      <c r="BC45">
        <v>2.6705999999999999</v>
      </c>
      <c r="BD45">
        <v>4.556</v>
      </c>
      <c r="BE45">
        <v>6.7226999999999997</v>
      </c>
      <c r="BF45">
        <v>7.0697000000000001</v>
      </c>
      <c r="BG45">
        <v>7.4863</v>
      </c>
      <c r="BI45">
        <f>INDEX($BC$4:$BG$131,ROUNDUP(ROWS(H$4:H45)/5,0),MOD(ROWS(H$4:H45)-1,5)+1)</f>
        <v>8.2310999999999996</v>
      </c>
      <c r="BJ45">
        <v>26.647099999999998</v>
      </c>
      <c r="BK45">
        <v>39.7819</v>
      </c>
      <c r="BL45">
        <v>56.058599999999998</v>
      </c>
      <c r="BM45">
        <v>157.51300000000001</v>
      </c>
      <c r="BN45">
        <v>141.48050000000001</v>
      </c>
      <c r="BP45">
        <f>INDEX($BJ$4:$BN$131,ROUNDUP(ROWS(H$4:H45)/5,0),MOD(ROWS(H$4:H45)-1,5)+1)</f>
        <v>52.612000000000002</v>
      </c>
    </row>
    <row r="46" spans="1:68" x14ac:dyDescent="0.2">
      <c r="A46">
        <v>25.199200000000001</v>
      </c>
      <c r="B46">
        <v>22.287099999999999</v>
      </c>
      <c r="C46">
        <v>31.428999999999998</v>
      </c>
      <c r="D46">
        <v>22.147099999999998</v>
      </c>
      <c r="E46">
        <v>35.656300000000002</v>
      </c>
      <c r="G46">
        <f>INDEX($A$4:$E$131,ROUNDUP(ROWS(H$4:H46)/5,0),MOD(ROWS(H$4:H46)-1,5)+1)</f>
        <v>35.614600000000003</v>
      </c>
      <c r="J46">
        <v>7.4569999999999999</v>
      </c>
      <c r="K46">
        <v>6.694</v>
      </c>
      <c r="L46">
        <v>9.9589999999999996</v>
      </c>
      <c r="M46">
        <v>9.3521999999999998</v>
      </c>
      <c r="N46">
        <v>86.942700000000002</v>
      </c>
      <c r="P46">
        <f>INDEX($J$4:$N$131,ROUNDUP(ROWS(H$4:H46)/5,0),MOD(ROWS(H$4:H46)-1,5)+1)</f>
        <v>6.1483999999999996</v>
      </c>
      <c r="S46">
        <v>4633.1639999999998</v>
      </c>
      <c r="T46">
        <v>8952.3050000000003</v>
      </c>
      <c r="U46">
        <v>9540</v>
      </c>
      <c r="V46">
        <v>5638.5020000000004</v>
      </c>
      <c r="W46">
        <v>4166.0420000000004</v>
      </c>
      <c r="Y46">
        <f>INDEX($S$4:$W$131,ROUNDUP(ROWS(H$4:H46)/5,0),MOD(ROWS(H$4:H46)-1,5)+1)</f>
        <v>9160.3130000000001</v>
      </c>
      <c r="AB46">
        <v>2.5430000000000001</v>
      </c>
      <c r="AC46">
        <v>5.7350000000000003</v>
      </c>
      <c r="AD46">
        <v>5.7350000000000003</v>
      </c>
      <c r="AE46">
        <v>3.5657999999999999</v>
      </c>
      <c r="AF46">
        <v>7.8254999999999999</v>
      </c>
      <c r="AH46">
        <f>INDEX($AB$4:$AF$131,ROUNDUP(ROWS(H$4:H46)/5,0),MOD(ROWS(H$4:H46)-1,5)+1)</f>
        <v>5.8021000000000003</v>
      </c>
      <c r="AK46">
        <v>4.1855000000000002</v>
      </c>
      <c r="AL46">
        <v>3.0409999999999999</v>
      </c>
      <c r="AM46">
        <v>4.3470000000000004</v>
      </c>
      <c r="AN46">
        <v>4.4401000000000002</v>
      </c>
      <c r="AO46">
        <v>7.6093999999999999</v>
      </c>
      <c r="AQ46">
        <f>INDEX($AK$4:$AO$131,ROUNDUP(ROWS(H$4:H46)/5,0),MOD(ROWS(H$4:H46)-1,5)+1)</f>
        <v>3</v>
      </c>
      <c r="AT46">
        <v>10.185499999999999</v>
      </c>
      <c r="AU46">
        <v>15.287100000000001</v>
      </c>
      <c r="AV46">
        <v>15.940099999999999</v>
      </c>
      <c r="AW46">
        <v>8.2207000000000008</v>
      </c>
      <c r="AX46">
        <v>104.41670000000001</v>
      </c>
      <c r="AZ46">
        <f>INDEX($AT$4:$AX$131,ROUNDUP(ROWS(H$4:H46)/5,0),MOD(ROWS(H$4:H46)-1,5)+1)</f>
        <v>12.604200000000001</v>
      </c>
      <c r="BC46">
        <v>6.0858999999999996</v>
      </c>
      <c r="BD46">
        <v>9.6940000000000008</v>
      </c>
      <c r="BE46">
        <v>11.653</v>
      </c>
      <c r="BF46">
        <v>10.1738</v>
      </c>
      <c r="BG46">
        <v>9.6094000000000008</v>
      </c>
      <c r="BI46">
        <f>INDEX($BC$4:$BG$131,ROUNDUP(ROWS(H$4:H46)/5,0),MOD(ROWS(H$4:H46)-1,5)+1)</f>
        <v>6.2004999999999999</v>
      </c>
      <c r="BJ46">
        <v>45.371099999999998</v>
      </c>
      <c r="BK46">
        <v>43.776000000000003</v>
      </c>
      <c r="BL46">
        <v>49</v>
      </c>
      <c r="BM46">
        <v>42.040399999999998</v>
      </c>
      <c r="BN46">
        <v>41.653599999999997</v>
      </c>
      <c r="BP46">
        <f>INDEX($BJ$4:$BN$131,ROUNDUP(ROWS(H$4:H46)/5,0),MOD(ROWS(H$4:H46)-1,5)+1)</f>
        <v>49.150399999999998</v>
      </c>
    </row>
    <row r="47" spans="1:68" x14ac:dyDescent="0.2">
      <c r="A47">
        <v>34.188200000000002</v>
      </c>
      <c r="B47">
        <v>21.449200000000001</v>
      </c>
      <c r="C47">
        <v>42.533200000000001</v>
      </c>
      <c r="D47">
        <v>86.880200000000002</v>
      </c>
      <c r="E47">
        <v>55.790399999999998</v>
      </c>
      <c r="G47">
        <f>INDEX($A$4:$E$131,ROUNDUP(ROWS(H$4:H47)/5,0),MOD(ROWS(H$4:H47)-1,5)+1)</f>
        <v>10.7813</v>
      </c>
      <c r="J47">
        <v>124.1738</v>
      </c>
      <c r="K47">
        <v>14.877599999999999</v>
      </c>
      <c r="L47">
        <v>26.9954</v>
      </c>
      <c r="M47">
        <v>68.352900000000005</v>
      </c>
      <c r="N47">
        <v>23.298200000000001</v>
      </c>
      <c r="P47">
        <f>INDEX($J$4:$N$131,ROUNDUP(ROWS(H$4:H47)/5,0),MOD(ROWS(H$4:H47)-1,5)+1)</f>
        <v>10.5</v>
      </c>
      <c r="S47">
        <v>4323.1379999999999</v>
      </c>
      <c r="T47">
        <v>6154.2579999999998</v>
      </c>
      <c r="U47">
        <v>7346.6409999999996</v>
      </c>
      <c r="V47">
        <v>4677.1090000000004</v>
      </c>
      <c r="W47">
        <v>5672.8130000000001</v>
      </c>
      <c r="Y47">
        <f>INDEX($S$4:$W$131,ROUNDUP(ROWS(H$4:H47)/5,0),MOD(ROWS(H$4:H47)-1,5)+1)</f>
        <v>12099.38</v>
      </c>
      <c r="AB47">
        <v>30.643899999999999</v>
      </c>
      <c r="AC47">
        <v>8.6940000000000008</v>
      </c>
      <c r="AD47">
        <v>9.3866999999999994</v>
      </c>
      <c r="AE47">
        <v>10.5365</v>
      </c>
      <c r="AF47">
        <v>6.4180000000000001</v>
      </c>
      <c r="AH47">
        <f>INDEX($AB$4:$AF$131,ROUNDUP(ROWS(H$4:H47)/5,0),MOD(ROWS(H$4:H47)-1,5)+1)</f>
        <v>2.0937999999999999</v>
      </c>
      <c r="AK47">
        <v>7.4569999999999999</v>
      </c>
      <c r="AL47">
        <v>3.9388000000000001</v>
      </c>
      <c r="AM47">
        <v>8.8444000000000003</v>
      </c>
      <c r="AN47">
        <v>20.451799999999999</v>
      </c>
      <c r="AO47">
        <v>11.9701</v>
      </c>
      <c r="AQ47">
        <f>INDEX($AK$4:$AO$131,ROUNDUP(ROWS(H$4:H47)/5,0),MOD(ROWS(H$4:H47)-1,5)+1)</f>
        <v>3.1875</v>
      </c>
      <c r="AT47">
        <v>146.85220000000001</v>
      </c>
      <c r="AU47">
        <v>18.163399999999999</v>
      </c>
      <c r="AV47">
        <v>20.1556</v>
      </c>
      <c r="AW47">
        <v>31.122399999999999</v>
      </c>
      <c r="AX47">
        <v>17.835899999999999</v>
      </c>
      <c r="AZ47">
        <f>INDEX($AT$4:$AX$131,ROUNDUP(ROWS(H$4:H47)/5,0),MOD(ROWS(H$4:H47)-1,5)+1)</f>
        <v>5.5625</v>
      </c>
      <c r="BC47">
        <v>9.4329000000000001</v>
      </c>
      <c r="BD47">
        <v>8.5305999999999997</v>
      </c>
      <c r="BE47">
        <v>21.071000000000002</v>
      </c>
      <c r="BF47">
        <v>39.404899999999998</v>
      </c>
      <c r="BG47">
        <v>34.582000000000001</v>
      </c>
      <c r="BI47">
        <f>INDEX($BC$4:$BG$131,ROUNDUP(ROWS(H$4:H47)/5,0),MOD(ROWS(H$4:H47)-1,5)+1)</f>
        <v>10.0937</v>
      </c>
      <c r="BJ47">
        <v>63.3887</v>
      </c>
      <c r="BK47">
        <v>43.816400000000002</v>
      </c>
      <c r="BL47">
        <v>83.906199999999998</v>
      </c>
      <c r="BM47">
        <v>228.0651</v>
      </c>
      <c r="BN47">
        <v>153.4023</v>
      </c>
      <c r="BP47">
        <f>INDEX($BJ$4:$BN$131,ROUNDUP(ROWS(H$4:H47)/5,0),MOD(ROWS(H$4:H47)-1,5)+1)</f>
        <v>67.281199999999998</v>
      </c>
    </row>
    <row r="48" spans="1:68" x14ac:dyDescent="0.2">
      <c r="A48">
        <v>80.859399999999994</v>
      </c>
      <c r="B48">
        <v>70.693399999999997</v>
      </c>
      <c r="C48">
        <v>62.962899999999998</v>
      </c>
      <c r="D48">
        <v>58.724600000000002</v>
      </c>
      <c r="E48">
        <v>17.498699999999999</v>
      </c>
      <c r="G48">
        <f>INDEX($A$4:$E$131,ROUNDUP(ROWS(H$4:H48)/5,0),MOD(ROWS(H$4:H48)-1,5)+1)</f>
        <v>79.796899999999994</v>
      </c>
      <c r="J48">
        <v>41.1875</v>
      </c>
      <c r="K48">
        <v>39.429699999999997</v>
      </c>
      <c r="L48">
        <v>22.3184</v>
      </c>
      <c r="M48">
        <v>28.618500000000001</v>
      </c>
      <c r="N48">
        <v>12.5352</v>
      </c>
      <c r="P48">
        <f>INDEX($J$4:$N$131,ROUNDUP(ROWS(H$4:H48)/5,0),MOD(ROWS(H$4:H48)-1,5)+1)</f>
        <v>26.1953</v>
      </c>
      <c r="S48">
        <v>6256.1459999999997</v>
      </c>
      <c r="T48">
        <v>6114.2190000000001</v>
      </c>
      <c r="U48">
        <v>5039.2190000000001</v>
      </c>
      <c r="V48">
        <v>3940</v>
      </c>
      <c r="W48">
        <v>2022.682</v>
      </c>
      <c r="Y48">
        <f>INDEX($S$4:$W$131,ROUNDUP(ROWS(H$4:H48)/5,0),MOD(ROWS(H$4:H48)-1,5)+1)</f>
        <v>10514.22</v>
      </c>
      <c r="AB48">
        <v>4</v>
      </c>
      <c r="AC48">
        <v>7.3495999999999997</v>
      </c>
      <c r="AD48">
        <v>15.252000000000001</v>
      </c>
      <c r="AE48">
        <v>6.6230000000000002</v>
      </c>
      <c r="AF48">
        <v>6.4973999999999998</v>
      </c>
      <c r="AH48">
        <f>INDEX($AB$4:$AF$131,ROUNDUP(ROWS(H$4:H48)/5,0),MOD(ROWS(H$4:H48)-1,5)+1)</f>
        <v>3.5312999999999999</v>
      </c>
      <c r="AK48">
        <v>13.9063</v>
      </c>
      <c r="AL48">
        <v>14.3066</v>
      </c>
      <c r="AM48">
        <v>12.925800000000001</v>
      </c>
      <c r="AN48">
        <v>15.0677</v>
      </c>
      <c r="AO48">
        <v>5.5189000000000004</v>
      </c>
      <c r="AQ48">
        <f>INDEX($AK$4:$AO$131,ROUNDUP(ROWS(H$4:H48)/5,0),MOD(ROWS(H$4:H48)-1,5)+1)</f>
        <v>10.4453</v>
      </c>
      <c r="AT48">
        <v>22.421900000000001</v>
      </c>
      <c r="AU48">
        <v>67.753900000000002</v>
      </c>
      <c r="AV48">
        <v>55.480499999999999</v>
      </c>
      <c r="AW48">
        <v>29.5169</v>
      </c>
      <c r="AX48">
        <v>18.446000000000002</v>
      </c>
      <c r="AZ48">
        <f>INDEX($AT$4:$AX$131,ROUNDUP(ROWS(H$4:H48)/5,0),MOD(ROWS(H$4:H48)-1,5)+1)</f>
        <v>14.3203</v>
      </c>
      <c r="BC48">
        <v>30.020800000000001</v>
      </c>
      <c r="BD48">
        <v>15.085900000000001</v>
      </c>
      <c r="BE48">
        <v>13</v>
      </c>
      <c r="BF48">
        <v>13</v>
      </c>
      <c r="BG48">
        <v>5.9427000000000003</v>
      </c>
      <c r="BI48">
        <f>INDEX($BC$4:$BG$131,ROUNDUP(ROWS(H$4:H48)/5,0),MOD(ROWS(H$4:H48)-1,5)+1)</f>
        <v>11.934200000000001</v>
      </c>
      <c r="BJ48">
        <v>140.21870000000001</v>
      </c>
      <c r="BK48">
        <v>72.220699999999994</v>
      </c>
      <c r="BL48">
        <v>85.681600000000003</v>
      </c>
      <c r="BM48">
        <v>106.6862</v>
      </c>
      <c r="BN48">
        <v>47.349600000000002</v>
      </c>
      <c r="BP48">
        <f>INDEX($BJ$4:$BN$131,ROUNDUP(ROWS(H$4:H48)/5,0),MOD(ROWS(H$4:H48)-1,5)+1)</f>
        <v>219.6712</v>
      </c>
    </row>
    <row r="49" spans="1:68" x14ac:dyDescent="0.2">
      <c r="A49">
        <v>31.938800000000001</v>
      </c>
      <c r="B49">
        <v>29.020800000000001</v>
      </c>
      <c r="C49">
        <v>33.716799999999999</v>
      </c>
      <c r="D49">
        <v>51.540399999999998</v>
      </c>
      <c r="E49">
        <v>89.830100000000002</v>
      </c>
      <c r="G49">
        <f>INDEX($A$4:$E$131,ROUNDUP(ROWS(H$4:H49)/5,0),MOD(ROWS(H$4:H49)-1,5)+1)</f>
        <v>355.20049999999998</v>
      </c>
      <c r="J49">
        <v>14.828099999999999</v>
      </c>
      <c r="K49">
        <v>64.8001</v>
      </c>
      <c r="L49">
        <v>73.232399999999998</v>
      </c>
      <c r="M49">
        <v>10.726599999999999</v>
      </c>
      <c r="N49">
        <v>15.976599999999999</v>
      </c>
      <c r="P49">
        <f>INDEX($J$4:$N$131,ROUNDUP(ROWS(H$4:H49)/5,0),MOD(ROWS(H$4:H49)-1,5)+1)</f>
        <v>30.1068</v>
      </c>
      <c r="S49">
        <v>4432.7079999999996</v>
      </c>
      <c r="T49">
        <v>4076.7190000000001</v>
      </c>
      <c r="U49">
        <v>6466.4319999999998</v>
      </c>
      <c r="V49">
        <v>7812.5259999999998</v>
      </c>
      <c r="W49">
        <v>4647.0309999999999</v>
      </c>
      <c r="Y49">
        <f>INDEX($S$4:$W$131,ROUNDUP(ROWS(H$4:H49)/5,0),MOD(ROWS(H$4:H49)-1,5)+1)</f>
        <v>8650.6769999999997</v>
      </c>
      <c r="AB49">
        <v>4.3411</v>
      </c>
      <c r="AC49">
        <v>13.561199999999999</v>
      </c>
      <c r="AD49">
        <v>9.7780000000000005</v>
      </c>
      <c r="AE49">
        <v>2.5455999999999999</v>
      </c>
      <c r="AF49">
        <v>4.3293999999999997</v>
      </c>
      <c r="AH49">
        <f>INDEX($AB$4:$AF$131,ROUNDUP(ROWS(H$4:H49)/5,0),MOD(ROWS(H$4:H49)-1,5)+1)</f>
        <v>7.3384999999999998</v>
      </c>
      <c r="AK49">
        <v>7.6093999999999999</v>
      </c>
      <c r="AL49">
        <v>23.892600000000002</v>
      </c>
      <c r="AM49">
        <v>31.367799999999999</v>
      </c>
      <c r="AN49">
        <v>12.362</v>
      </c>
      <c r="AO49">
        <v>20.623699999999999</v>
      </c>
      <c r="AQ49">
        <f>INDEX($AK$4:$AO$131,ROUNDUP(ROWS(H$4:H49)/5,0),MOD(ROWS(H$4:H49)-1,5)+1)</f>
        <v>39.229199999999999</v>
      </c>
      <c r="AT49">
        <v>15.8893</v>
      </c>
      <c r="AU49">
        <v>74.391300000000001</v>
      </c>
      <c r="AV49">
        <v>103.3613</v>
      </c>
      <c r="AW49">
        <v>12.453099999999999</v>
      </c>
      <c r="AX49">
        <v>14.976599999999999</v>
      </c>
      <c r="AZ49">
        <f>INDEX($AT$4:$AX$131,ROUNDUP(ROWS(H$4:H49)/5,0),MOD(ROWS(H$4:H49)-1,5)+1)</f>
        <v>32.445300000000003</v>
      </c>
      <c r="BC49">
        <v>7.8047000000000004</v>
      </c>
      <c r="BD49">
        <v>16.086600000000001</v>
      </c>
      <c r="BE49">
        <v>16.769500000000001</v>
      </c>
      <c r="BF49">
        <v>5.4543999999999997</v>
      </c>
      <c r="BG49">
        <v>8.9883000000000006</v>
      </c>
      <c r="BI49">
        <f>INDEX($BC$4:$BG$131,ROUNDUP(ROWS(H$4:H49)/5,0),MOD(ROWS(H$4:H49)-1,5)+1)</f>
        <v>17.153600000000001</v>
      </c>
      <c r="BJ49">
        <v>35.950499999999998</v>
      </c>
      <c r="BK49">
        <v>90.636099999999999</v>
      </c>
      <c r="BL49">
        <v>138.6172</v>
      </c>
      <c r="BM49">
        <v>47.2669</v>
      </c>
      <c r="BN49">
        <v>90.141900000000007</v>
      </c>
      <c r="BP49">
        <f>INDEX($BJ$4:$BN$131,ROUNDUP(ROWS(H$4:H49)/5,0),MOD(ROWS(H$4:H49)-1,5)+1)</f>
        <v>229.85679999999999</v>
      </c>
    </row>
    <row r="50" spans="1:68" x14ac:dyDescent="0.2">
      <c r="A50">
        <v>123.0299</v>
      </c>
      <c r="B50">
        <v>53.414099999999998</v>
      </c>
      <c r="C50">
        <v>105.14060000000001</v>
      </c>
      <c r="D50">
        <v>119.5033</v>
      </c>
      <c r="E50">
        <v>57.424500000000002</v>
      </c>
      <c r="G50">
        <f>INDEX($A$4:$E$131,ROUNDUP(ROWS(H$4:H50)/5,0),MOD(ROWS(H$4:H50)-1,5)+1)</f>
        <v>46.798200000000001</v>
      </c>
      <c r="J50">
        <v>17.582000000000001</v>
      </c>
      <c r="K50">
        <v>13.247999999999999</v>
      </c>
      <c r="L50">
        <v>15.164099999999999</v>
      </c>
      <c r="M50">
        <v>35.9499</v>
      </c>
      <c r="N50">
        <v>43.906300000000002</v>
      </c>
      <c r="P50">
        <f>INDEX($J$4:$N$131,ROUNDUP(ROWS(H$4:H50)/5,0),MOD(ROWS(H$4:H50)-1,5)+1)</f>
        <v>10.596399999999999</v>
      </c>
      <c r="S50">
        <v>3198.203</v>
      </c>
      <c r="T50">
        <v>4750.5469999999996</v>
      </c>
      <c r="U50">
        <v>2827.8910000000001</v>
      </c>
      <c r="V50">
        <v>3991.5630000000001</v>
      </c>
      <c r="W50">
        <v>5088.1769999999997</v>
      </c>
      <c r="Y50">
        <f>INDEX($S$4:$W$131,ROUNDUP(ROWS(H$4:H50)/5,0),MOD(ROWS(H$4:H50)-1,5)+1)</f>
        <v>6719.8180000000002</v>
      </c>
      <c r="AB50">
        <v>5</v>
      </c>
      <c r="AC50">
        <v>11.024699999999999</v>
      </c>
      <c r="AD50">
        <v>8.1640999999999995</v>
      </c>
      <c r="AE50">
        <v>33.020800000000001</v>
      </c>
      <c r="AF50">
        <v>56.697899999999997</v>
      </c>
      <c r="AH50">
        <f>INDEX($AB$4:$AF$131,ROUNDUP(ROWS(H$4:H50)/5,0),MOD(ROWS(H$4:H50)-1,5)+1)</f>
        <v>8.3945000000000007</v>
      </c>
      <c r="AK50">
        <v>24.776</v>
      </c>
      <c r="AL50">
        <v>11.033200000000001</v>
      </c>
      <c r="AM50">
        <v>34.539099999999998</v>
      </c>
      <c r="AN50">
        <v>17.989599999999999</v>
      </c>
      <c r="AO50">
        <v>7.4245000000000001</v>
      </c>
      <c r="AQ50">
        <f>INDEX($AK$4:$AO$131,ROUNDUP(ROWS(H$4:H50)/5,0),MOD(ROWS(H$4:H50)-1,5)+1)</f>
        <v>5.5964</v>
      </c>
      <c r="AT50">
        <v>16.582000000000001</v>
      </c>
      <c r="AU50">
        <v>21.901</v>
      </c>
      <c r="AV50">
        <v>17.515599999999999</v>
      </c>
      <c r="AW50">
        <v>42.455100000000002</v>
      </c>
      <c r="AX50">
        <v>61</v>
      </c>
      <c r="AZ50">
        <f>INDEX($AT$4:$AX$131,ROUNDUP(ROWS(H$4:H50)/5,0),MOD(ROWS(H$4:H50)-1,5)+1)</f>
        <v>13.9909</v>
      </c>
      <c r="BC50">
        <v>16.6419</v>
      </c>
      <c r="BD50">
        <v>11.542299999999999</v>
      </c>
      <c r="BE50">
        <v>12.4062</v>
      </c>
      <c r="BF50">
        <v>15.2422</v>
      </c>
      <c r="BG50">
        <v>9.1224000000000007</v>
      </c>
      <c r="BI50">
        <f>INDEX($BC$4:$BG$131,ROUNDUP(ROWS(H$4:H50)/5,0),MOD(ROWS(H$4:H50)-1,5)+1)</f>
        <v>12.394500000000001</v>
      </c>
      <c r="BJ50">
        <v>96.402299999999997</v>
      </c>
      <c r="BK50">
        <v>47.022799999999997</v>
      </c>
      <c r="BL50">
        <v>81.218699999999998</v>
      </c>
      <c r="BM50">
        <v>82.210899999999995</v>
      </c>
      <c r="BN50">
        <v>56.281199999999998</v>
      </c>
      <c r="BP50">
        <f>INDEX($BJ$4:$BN$131,ROUNDUP(ROWS(H$4:H50)/5,0),MOD(ROWS(H$4:H50)-1,5)+1)</f>
        <v>132.00909999999999</v>
      </c>
    </row>
    <row r="51" spans="1:68" x14ac:dyDescent="0.2">
      <c r="A51">
        <v>44.578099999999999</v>
      </c>
      <c r="B51">
        <v>35.337200000000003</v>
      </c>
      <c r="C51">
        <v>21.574200000000001</v>
      </c>
      <c r="D51">
        <v>29.309899999999999</v>
      </c>
      <c r="E51">
        <v>86</v>
      </c>
      <c r="G51">
        <f>INDEX($A$4:$E$131,ROUNDUP(ROWS(H$4:H51)/5,0),MOD(ROWS(H$4:H51)-1,5)+1)</f>
        <v>44.565100000000001</v>
      </c>
      <c r="J51">
        <v>28.6113</v>
      </c>
      <c r="K51">
        <v>19.325500000000002</v>
      </c>
      <c r="L51">
        <v>9.1842000000000006</v>
      </c>
      <c r="M51">
        <v>9.6998999999999995</v>
      </c>
      <c r="N51">
        <v>31.7135</v>
      </c>
      <c r="P51">
        <f>INDEX($J$4:$N$131,ROUNDUP(ROWS(H$4:H51)/5,0),MOD(ROWS(H$4:H51)-1,5)+1)</f>
        <v>9.5442999999999998</v>
      </c>
      <c r="S51">
        <v>4507.7730000000001</v>
      </c>
      <c r="T51">
        <v>3703.9319999999998</v>
      </c>
      <c r="U51">
        <v>4121.576</v>
      </c>
      <c r="V51">
        <v>4009.922</v>
      </c>
      <c r="W51">
        <v>2339.4789999999998</v>
      </c>
      <c r="Y51">
        <f>INDEX($S$4:$W$131,ROUNDUP(ROWS(H$4:H51)/5,0),MOD(ROWS(H$4:H51)-1,5)+1)</f>
        <v>6694.4269999999997</v>
      </c>
      <c r="AB51">
        <v>32.715499999999999</v>
      </c>
      <c r="AC51">
        <v>11.3314</v>
      </c>
      <c r="AD51">
        <v>9.3971</v>
      </c>
      <c r="AE51">
        <v>7.2988</v>
      </c>
      <c r="AF51">
        <v>9.5702999999999996</v>
      </c>
      <c r="AH51">
        <f>INDEX($AB$4:$AF$131,ROUNDUP(ROWS(H$4:H51)/5,0),MOD(ROWS(H$4:H51)-1,5)+1)</f>
        <v>6.1483999999999996</v>
      </c>
      <c r="AK51">
        <v>6.3223000000000003</v>
      </c>
      <c r="AL51">
        <v>6.3372000000000002</v>
      </c>
      <c r="AM51">
        <v>2.9927999999999999</v>
      </c>
      <c r="AN51">
        <v>5.0702999999999996</v>
      </c>
      <c r="AO51">
        <v>14</v>
      </c>
      <c r="AQ51">
        <f>INDEX($AK$4:$AO$131,ROUNDUP(ROWS(H$4:H51)/5,0),MOD(ROWS(H$4:H51)-1,5)+1)</f>
        <v>4</v>
      </c>
      <c r="AT51">
        <v>42.544899999999998</v>
      </c>
      <c r="AU51">
        <v>28.668600000000001</v>
      </c>
      <c r="AV51">
        <v>16.177099999999999</v>
      </c>
      <c r="AW51">
        <v>14.2155</v>
      </c>
      <c r="AX51">
        <v>22.2865</v>
      </c>
      <c r="AZ51">
        <f>INDEX($AT$4:$AX$131,ROUNDUP(ROWS(H$4:H51)/5,0),MOD(ROWS(H$4:H51)-1,5)+1)</f>
        <v>10.247400000000001</v>
      </c>
      <c r="BC51">
        <v>9.2037999999999993</v>
      </c>
      <c r="BD51">
        <v>8.3371999999999993</v>
      </c>
      <c r="BE51">
        <v>9</v>
      </c>
      <c r="BF51">
        <v>15.434200000000001</v>
      </c>
      <c r="BG51">
        <v>18.1432</v>
      </c>
      <c r="BI51">
        <f>INDEX($BC$4:$BG$131,ROUNDUP(ROWS(H$4:H51)/5,0),MOD(ROWS(H$4:H51)-1,5)+1)</f>
        <v>10</v>
      </c>
      <c r="BJ51">
        <v>64.696600000000004</v>
      </c>
      <c r="BK51">
        <v>96.454400000000007</v>
      </c>
      <c r="BL51">
        <v>52.084000000000003</v>
      </c>
      <c r="BM51">
        <v>75.809899999999999</v>
      </c>
      <c r="BN51">
        <v>145.57550000000001</v>
      </c>
      <c r="BP51">
        <f>INDEX($BJ$4:$BN$131,ROUNDUP(ROWS(H$4:H51)/5,0),MOD(ROWS(H$4:H51)-1,5)+1)</f>
        <v>131.9922</v>
      </c>
    </row>
    <row r="52" spans="1:68" x14ac:dyDescent="0.2">
      <c r="A52">
        <v>83.833299999999994</v>
      </c>
      <c r="B52">
        <v>70.899699999999996</v>
      </c>
      <c r="C52">
        <v>55.005200000000002</v>
      </c>
      <c r="D52">
        <v>51</v>
      </c>
      <c r="E52">
        <v>22.962900000000001</v>
      </c>
      <c r="G52">
        <f>INDEX($A$4:$E$131,ROUNDUP(ROWS(H$4:H52)/5,0),MOD(ROWS(H$4:H52)-1,5)+1)</f>
        <v>17</v>
      </c>
      <c r="J52">
        <v>32.708300000000001</v>
      </c>
      <c r="K52">
        <v>44.110700000000001</v>
      </c>
      <c r="L52">
        <v>34.022100000000002</v>
      </c>
      <c r="M52">
        <v>17</v>
      </c>
      <c r="N52">
        <v>7.3319999999999999</v>
      </c>
      <c r="P52">
        <f>INDEX($J$4:$N$131,ROUNDUP(ROWS(H$4:H52)/5,0),MOD(ROWS(H$4:H52)-1,5)+1)</f>
        <v>20</v>
      </c>
      <c r="S52">
        <v>1085.8330000000001</v>
      </c>
      <c r="T52">
        <v>1650.0260000000001</v>
      </c>
      <c r="U52">
        <v>3439.2190000000001</v>
      </c>
      <c r="V52">
        <v>4040</v>
      </c>
      <c r="W52">
        <v>2396.4450000000002</v>
      </c>
      <c r="Y52">
        <f>INDEX($S$4:$W$131,ROUNDUP(ROWS(H$4:H52)/5,0),MOD(ROWS(H$4:H52)-1,5)+1)</f>
        <v>7740</v>
      </c>
      <c r="AB52">
        <v>7</v>
      </c>
      <c r="AC52">
        <v>8.8684999999999992</v>
      </c>
      <c r="AD52">
        <v>9.5032999999999994</v>
      </c>
      <c r="AE52">
        <v>7</v>
      </c>
      <c r="AF52">
        <v>6.0331999999999999</v>
      </c>
      <c r="AH52">
        <f>INDEX($AB$4:$AF$131,ROUNDUP(ROWS(H$4:H52)/5,0),MOD(ROWS(H$4:H52)-1,5)+1)</f>
        <v>9</v>
      </c>
      <c r="AK52">
        <v>14</v>
      </c>
      <c r="AL52">
        <v>15.1211</v>
      </c>
      <c r="AM52">
        <v>11.507199999999999</v>
      </c>
      <c r="AN52">
        <v>6</v>
      </c>
      <c r="AO52">
        <v>3.0996000000000001</v>
      </c>
      <c r="AQ52">
        <f>INDEX($AK$4:$AO$131,ROUNDUP(ROWS(H$4:H52)/5,0),MOD(ROWS(H$4:H52)-1,5)+1)</f>
        <v>4</v>
      </c>
      <c r="AT52">
        <v>27.25</v>
      </c>
      <c r="AU52">
        <v>49.453099999999999</v>
      </c>
      <c r="AV52">
        <v>46.033900000000003</v>
      </c>
      <c r="AW52">
        <v>20</v>
      </c>
      <c r="AX52">
        <v>13.2324</v>
      </c>
      <c r="AZ52">
        <f>INDEX($AT$4:$AX$131,ROUNDUP(ROWS(H$4:H52)/5,0),MOD(ROWS(H$4:H52)-1,5)+1)</f>
        <v>15</v>
      </c>
      <c r="BC52">
        <v>19</v>
      </c>
      <c r="BD52">
        <v>17.878900000000002</v>
      </c>
      <c r="BE52">
        <v>16.499300000000002</v>
      </c>
      <c r="BF52">
        <v>17</v>
      </c>
      <c r="BG52">
        <v>13.1328</v>
      </c>
      <c r="BI52">
        <f>INDEX($BC$4:$BG$131,ROUNDUP(ROWS(H$4:H52)/5,0),MOD(ROWS(H$4:H52)-1,5)+1)</f>
        <v>10</v>
      </c>
      <c r="BJ52">
        <v>163.9375</v>
      </c>
      <c r="BK52">
        <v>185.0104</v>
      </c>
      <c r="BL52">
        <v>137.55529999999999</v>
      </c>
      <c r="BM52">
        <v>95</v>
      </c>
      <c r="BN52">
        <v>79.531199999999998</v>
      </c>
      <c r="BP52">
        <f>INDEX($BJ$4:$BN$131,ROUNDUP(ROWS(H$4:H52)/5,0),MOD(ROWS(H$4:H52)-1,5)+1)</f>
        <v>55</v>
      </c>
    </row>
    <row r="53" spans="1:68" x14ac:dyDescent="0.2">
      <c r="A53">
        <v>42.656300000000002</v>
      </c>
      <c r="B53">
        <v>70</v>
      </c>
      <c r="C53">
        <v>127.04170000000001</v>
      </c>
      <c r="D53">
        <v>113.4115</v>
      </c>
      <c r="E53">
        <v>75</v>
      </c>
      <c r="G53">
        <f>INDEX($A$4:$E$131,ROUNDUP(ROWS(H$4:H53)/5,0),MOD(ROWS(H$4:H53)-1,5)+1)</f>
        <v>69.656300000000002</v>
      </c>
      <c r="J53">
        <v>9.1516999999999999</v>
      </c>
      <c r="K53">
        <v>12</v>
      </c>
      <c r="L53">
        <v>28.042999999999999</v>
      </c>
      <c r="M53">
        <v>30.349</v>
      </c>
      <c r="N53">
        <v>31</v>
      </c>
      <c r="P53">
        <f>INDEX($J$4:$N$131,ROUNDUP(ROWS(H$4:H53)/5,0),MOD(ROWS(H$4:H53)-1,5)+1)</f>
        <v>14.734400000000001</v>
      </c>
      <c r="S53">
        <v>2856.4059999999999</v>
      </c>
      <c r="T53">
        <v>3540</v>
      </c>
      <c r="U53">
        <v>5144.2969999999996</v>
      </c>
      <c r="V53">
        <v>4642.0829999999996</v>
      </c>
      <c r="W53">
        <v>3340</v>
      </c>
      <c r="Y53">
        <f>INDEX($S$4:$W$131,ROUNDUP(ROWS(H$4:H53)/5,0),MOD(ROWS(H$4:H53)-1,5)+1)</f>
        <v>6160.3130000000001</v>
      </c>
      <c r="AB53">
        <v>5.5697000000000001</v>
      </c>
      <c r="AC53">
        <v>5</v>
      </c>
      <c r="AD53">
        <v>11.238899999999999</v>
      </c>
      <c r="AE53">
        <v>10.604200000000001</v>
      </c>
      <c r="AF53">
        <v>8</v>
      </c>
      <c r="AH53">
        <f>INDEX($AB$4:$AF$131,ROUNDUP(ROWS(H$4:H53)/5,0),MOD(ROWS(H$4:H53)-1,5)+1)</f>
        <v>4.6120000000000001</v>
      </c>
      <c r="AK53">
        <v>6.0124000000000004</v>
      </c>
      <c r="AL53">
        <v>10</v>
      </c>
      <c r="AM53">
        <v>18.0215</v>
      </c>
      <c r="AN53">
        <v>17.604199999999999</v>
      </c>
      <c r="AO53">
        <v>15</v>
      </c>
      <c r="AQ53">
        <f>INDEX($AK$4:$AO$131,ROUNDUP(ROWS(H$4:H53)/5,0),MOD(ROWS(H$4:H53)-1,5)+1)</f>
        <v>15.408899999999999</v>
      </c>
      <c r="AT53">
        <v>13.8607</v>
      </c>
      <c r="AU53">
        <v>15</v>
      </c>
      <c r="AV53">
        <v>26.586600000000001</v>
      </c>
      <c r="AW53">
        <v>32.536499999999997</v>
      </c>
      <c r="AX53">
        <v>41</v>
      </c>
      <c r="AZ53">
        <f>INDEX($AT$4:$AX$131,ROUNDUP(ROWS(H$4:H53)/5,0),MOD(ROWS(H$4:H53)-1,5)+1)</f>
        <v>21.1432</v>
      </c>
      <c r="BC53">
        <v>15.1517</v>
      </c>
      <c r="BD53">
        <v>18</v>
      </c>
      <c r="BE53">
        <v>34.042999999999999</v>
      </c>
      <c r="BF53">
        <v>30.067699999999999</v>
      </c>
      <c r="BG53">
        <v>19</v>
      </c>
      <c r="BI53">
        <f>INDEX($BC$4:$BG$131,ROUNDUP(ROWS(H$4:H53)/5,0),MOD(ROWS(H$4:H53)-1,5)+1)</f>
        <v>18.776</v>
      </c>
      <c r="BJ53">
        <v>80.290999999999997</v>
      </c>
      <c r="BK53">
        <v>82</v>
      </c>
      <c r="BL53">
        <v>197.86590000000001</v>
      </c>
      <c r="BM53">
        <v>192.10939999999999</v>
      </c>
      <c r="BN53">
        <v>155</v>
      </c>
      <c r="BP53">
        <f>INDEX($BJ$4:$BN$131,ROUNDUP(ROWS(H$4:H53)/5,0),MOD(ROWS(H$4:H53)-1,5)+1)</f>
        <v>55</v>
      </c>
    </row>
    <row r="54" spans="1:68" x14ac:dyDescent="0.2">
      <c r="A54">
        <v>197.1146</v>
      </c>
      <c r="B54">
        <v>183.7253</v>
      </c>
      <c r="C54">
        <v>67.5625</v>
      </c>
      <c r="D54">
        <v>97.789100000000005</v>
      </c>
      <c r="E54">
        <v>68.364599999999996</v>
      </c>
      <c r="G54">
        <f>INDEX($A$4:$E$131,ROUNDUP(ROWS(H$4:H54)/5,0),MOD(ROWS(H$4:H54)-1,5)+1)</f>
        <v>45.476599999999998</v>
      </c>
      <c r="J54">
        <v>20.556000000000001</v>
      </c>
      <c r="K54">
        <v>16.7272</v>
      </c>
      <c r="L54">
        <v>18.941400000000002</v>
      </c>
      <c r="M54">
        <v>37.411499999999997</v>
      </c>
      <c r="N54">
        <v>26.738900000000001</v>
      </c>
      <c r="P54">
        <f>INDEX($J$4:$N$131,ROUNDUP(ROWS(H$4:H54)/5,0),MOD(ROWS(H$4:H54)-1,5)+1)</f>
        <v>33.614600000000003</v>
      </c>
      <c r="S54">
        <v>12257.58</v>
      </c>
      <c r="T54">
        <v>12429</v>
      </c>
      <c r="U54">
        <v>5681.7969999999996</v>
      </c>
      <c r="V54">
        <v>2676.9789999999998</v>
      </c>
      <c r="W54">
        <v>3002.5650000000001</v>
      </c>
      <c r="Y54">
        <f>INDEX($S$4:$W$131,ROUNDUP(ROWS(H$4:H54)/5,0),MOD(ROWS(H$4:H54)-1,5)+1)</f>
        <v>10213.18</v>
      </c>
      <c r="AB54">
        <v>7.1966000000000001</v>
      </c>
      <c r="AC54">
        <v>6.7454000000000001</v>
      </c>
      <c r="AD54">
        <v>6.2201000000000004</v>
      </c>
      <c r="AE54">
        <v>6.8151000000000002</v>
      </c>
      <c r="AF54">
        <v>6</v>
      </c>
      <c r="AH54">
        <f>INDEX($AB$4:$AF$131,ROUNDUP(ROWS(H$4:H54)/5,0),MOD(ROWS(H$4:H54)-1,5)+1)</f>
        <v>4</v>
      </c>
      <c r="AK54">
        <v>26.247399999999999</v>
      </c>
      <c r="AL54">
        <v>23.145199999999999</v>
      </c>
      <c r="AM54">
        <v>8.6405999999999992</v>
      </c>
      <c r="AN54">
        <v>16.520800000000001</v>
      </c>
      <c r="AO54">
        <v>10.4434</v>
      </c>
      <c r="AQ54">
        <f>INDEX($AK$4:$AO$131,ROUNDUP(ROWS(H$4:H54)/5,0),MOD(ROWS(H$4:H54)-1,5)+1)</f>
        <v>18.401</v>
      </c>
      <c r="AT54">
        <v>20.915400000000002</v>
      </c>
      <c r="AU54">
        <v>14.9818</v>
      </c>
      <c r="AV54">
        <v>17.501300000000001</v>
      </c>
      <c r="AW54">
        <v>34.596400000000003</v>
      </c>
      <c r="AX54">
        <v>24.4434</v>
      </c>
      <c r="AZ54">
        <f>INDEX($AT$4:$AX$131,ROUNDUP(ROWS(H$4:H54)/5,0),MOD(ROWS(H$4:H54)-1,5)+1)</f>
        <v>35.309899999999999</v>
      </c>
      <c r="BC54">
        <v>19</v>
      </c>
      <c r="BD54">
        <v>18.7454</v>
      </c>
      <c r="BE54">
        <v>21.300799999999999</v>
      </c>
      <c r="BF54">
        <v>31.335899999999999</v>
      </c>
      <c r="BG54">
        <v>25.182300000000001</v>
      </c>
      <c r="BI54">
        <f>INDEX($BC$4:$BG$131,ROUNDUP(ROWS(H$4:H54)/5,0),MOD(ROWS(H$4:H54)-1,5)+1)</f>
        <v>18.600300000000001</v>
      </c>
      <c r="BJ54">
        <v>137.32550000000001</v>
      </c>
      <c r="BK54">
        <v>130.45439999999999</v>
      </c>
      <c r="BL54">
        <v>144.345</v>
      </c>
      <c r="BM54">
        <v>202.0651</v>
      </c>
      <c r="BN54">
        <v>131.4238</v>
      </c>
      <c r="BP54">
        <f>INDEX($BJ$4:$BN$131,ROUNDUP(ROWS(H$4:H54)/5,0),MOD(ROWS(H$4:H54)-1,5)+1)</f>
        <v>187.9753</v>
      </c>
    </row>
    <row r="55" spans="1:68" x14ac:dyDescent="0.2">
      <c r="A55">
        <v>81.671899999999994</v>
      </c>
      <c r="B55">
        <v>83.876300000000001</v>
      </c>
      <c r="C55">
        <v>149.05340000000001</v>
      </c>
      <c r="D55">
        <v>152.79300000000001</v>
      </c>
      <c r="E55">
        <v>225.9349</v>
      </c>
      <c r="G55">
        <f>INDEX($A$4:$E$131,ROUNDUP(ROWS(H$4:H55)/5,0),MOD(ROWS(H$4:H55)-1,5)+1)</f>
        <v>27.3477</v>
      </c>
      <c r="J55">
        <v>29.6875</v>
      </c>
      <c r="K55">
        <v>19.209</v>
      </c>
      <c r="L55">
        <v>22.533899999999999</v>
      </c>
      <c r="M55">
        <v>32.572899999999997</v>
      </c>
      <c r="N55">
        <v>47.9831</v>
      </c>
      <c r="P55">
        <f>INDEX($J$4:$N$131,ROUNDUP(ROWS(H$4:H55)/5,0),MOD(ROWS(H$4:H55)-1,5)+1)</f>
        <v>35.279899999999998</v>
      </c>
      <c r="S55">
        <v>3775.9380000000001</v>
      </c>
      <c r="T55">
        <v>2405.1689999999999</v>
      </c>
      <c r="U55">
        <v>1956.0160000000001</v>
      </c>
      <c r="V55">
        <v>2440.5210000000002</v>
      </c>
      <c r="W55">
        <v>7731.6670000000004</v>
      </c>
      <c r="Y55">
        <f>INDEX($S$4:$W$131,ROUNDUP(ROWS(H$4:H55)/5,0),MOD(ROWS(H$4:H55)-1,5)+1)</f>
        <v>12453.54</v>
      </c>
      <c r="AB55">
        <v>5.8906000000000001</v>
      </c>
      <c r="AC55">
        <v>5.0697000000000001</v>
      </c>
      <c r="AD55">
        <v>6.0533999999999999</v>
      </c>
      <c r="AE55">
        <v>7.0358000000000001</v>
      </c>
      <c r="AF55">
        <v>7.9831000000000003</v>
      </c>
      <c r="AH55">
        <f>INDEX($AB$4:$AF$131,ROUNDUP(ROWS(H$4:H55)/5,0),MOD(ROWS(H$4:H55)-1,5)+1)</f>
        <v>4</v>
      </c>
      <c r="AK55">
        <v>12.671900000000001</v>
      </c>
      <c r="AL55">
        <v>10.4876</v>
      </c>
      <c r="AM55">
        <v>17.1068</v>
      </c>
      <c r="AN55">
        <v>20.1816</v>
      </c>
      <c r="AO55">
        <v>51.424500000000002</v>
      </c>
      <c r="AQ55">
        <f>INDEX($AK$4:$AO$131,ROUNDUP(ROWS(H$4:H55)/5,0),MOD(ROWS(H$4:H55)-1,5)+1)</f>
        <v>12.796900000000001</v>
      </c>
      <c r="AT55">
        <v>25.6875</v>
      </c>
      <c r="AU55">
        <v>15.278600000000001</v>
      </c>
      <c r="AV55">
        <v>19</v>
      </c>
      <c r="AW55">
        <v>19.4297</v>
      </c>
      <c r="AX55">
        <v>31.067699999999999</v>
      </c>
      <c r="AZ55">
        <f>INDEX($AT$4:$AX$131,ROUNDUP(ROWS(H$4:H55)/5,0),MOD(ROWS(H$4:H55)-1,5)+1)</f>
        <v>36.347700000000003</v>
      </c>
      <c r="BC55">
        <v>31.671900000000001</v>
      </c>
      <c r="BD55">
        <v>29.278600000000001</v>
      </c>
      <c r="BE55">
        <v>33.587200000000003</v>
      </c>
      <c r="BF55">
        <v>44.859400000000001</v>
      </c>
      <c r="BG55">
        <v>67.441400000000002</v>
      </c>
      <c r="BI55">
        <f>INDEX($BC$4:$BG$131,ROUNDUP(ROWS(H$4:H55)/5,0),MOD(ROWS(H$4:H55)-1,5)+1)</f>
        <v>15.4154</v>
      </c>
      <c r="BJ55">
        <v>177.59370000000001</v>
      </c>
      <c r="BK55">
        <v>157.2337</v>
      </c>
      <c r="BL55">
        <v>152.92580000000001</v>
      </c>
      <c r="BM55">
        <v>262.54750000000001</v>
      </c>
      <c r="BN55">
        <v>382.90100000000001</v>
      </c>
      <c r="BP55">
        <f>INDEX($BJ$4:$BN$131,ROUNDUP(ROWS(H$4:H55)/5,0),MOD(ROWS(H$4:H55)-1,5)+1)</f>
        <v>173.14709999999999</v>
      </c>
    </row>
    <row r="56" spans="1:68" x14ac:dyDescent="0.2">
      <c r="A56">
        <v>106</v>
      </c>
      <c r="B56">
        <v>217.6354</v>
      </c>
      <c r="C56">
        <v>269.68880000000001</v>
      </c>
      <c r="D56">
        <v>88.953100000000006</v>
      </c>
      <c r="E56">
        <v>126.45180000000001</v>
      </c>
      <c r="G56">
        <f>INDEX($A$4:$E$131,ROUNDUP(ROWS(H$4:H56)/5,0),MOD(ROWS(H$4:H56)-1,5)+1)</f>
        <v>23.328099999999999</v>
      </c>
      <c r="J56">
        <v>47</v>
      </c>
      <c r="K56">
        <v>38.029299999999999</v>
      </c>
      <c r="L56">
        <v>67.257800000000003</v>
      </c>
      <c r="M56">
        <v>16.531300000000002</v>
      </c>
      <c r="N56">
        <v>33.509799999999998</v>
      </c>
      <c r="P56">
        <f>INDEX($J$4:$N$131,ROUNDUP(ROWS(H$4:H56)/5,0),MOD(ROWS(H$4:H56)-1,5)+1)</f>
        <v>21.781300000000002</v>
      </c>
      <c r="S56">
        <v>1440</v>
      </c>
      <c r="T56">
        <v>2137.721</v>
      </c>
      <c r="U56">
        <v>1457.318</v>
      </c>
      <c r="V56">
        <v>2679.0630000000001</v>
      </c>
      <c r="W56">
        <v>4412.2659999999996</v>
      </c>
      <c r="Y56">
        <f>INDEX($S$4:$W$131,ROUNDUP(ROWS(H$4:H56)/5,0),MOD(ROWS(H$4:H56)-1,5)+1)</f>
        <v>11855.63</v>
      </c>
      <c r="AB56">
        <v>7</v>
      </c>
      <c r="AC56">
        <v>9.9901999999999997</v>
      </c>
      <c r="AD56">
        <v>11.9505</v>
      </c>
      <c r="AE56">
        <v>7.2343999999999999</v>
      </c>
      <c r="AF56">
        <v>7.9290000000000003</v>
      </c>
      <c r="AH56">
        <f>INDEX($AB$4:$AF$131,ROUNDUP(ROWS(H$4:H56)/5,0),MOD(ROWS(H$4:H56)-1,5)+1)</f>
        <v>4.3281000000000001</v>
      </c>
      <c r="AK56">
        <v>18</v>
      </c>
      <c r="AL56">
        <v>32.9512</v>
      </c>
      <c r="AM56">
        <v>33</v>
      </c>
      <c r="AN56">
        <v>10.125</v>
      </c>
      <c r="AO56">
        <v>24.793600000000001</v>
      </c>
      <c r="AQ56">
        <f>INDEX($AK$4:$AO$131,ROUNDUP(ROWS(H$4:H56)/5,0),MOD(ROWS(H$4:H56)-1,5)+1)</f>
        <v>5.6875</v>
      </c>
      <c r="AT56">
        <v>35</v>
      </c>
      <c r="AU56">
        <v>31.013000000000002</v>
      </c>
      <c r="AV56">
        <v>32.950499999999998</v>
      </c>
      <c r="AW56">
        <v>10.125</v>
      </c>
      <c r="AX56">
        <v>22.935500000000001</v>
      </c>
      <c r="AZ56">
        <f>INDEX($AT$4:$AX$131,ROUNDUP(ROWS(H$4:H56)/5,0),MOD(ROWS(H$4:H56)-1,5)+1)</f>
        <v>24.781300000000002</v>
      </c>
      <c r="BC56">
        <v>35</v>
      </c>
      <c r="BD56">
        <v>58.921900000000001</v>
      </c>
      <c r="BE56">
        <v>86.307299999999998</v>
      </c>
      <c r="BF56">
        <v>38.390599999999999</v>
      </c>
      <c r="BG56">
        <v>49.006500000000003</v>
      </c>
      <c r="BI56">
        <f>INDEX($BC$4:$BG$131,ROUNDUP(ROWS(H$4:H56)/5,0),MOD(ROWS(H$4:H56)-1,5)+1)</f>
        <v>11.3626</v>
      </c>
      <c r="BJ56">
        <v>261</v>
      </c>
      <c r="BK56">
        <v>306.8503</v>
      </c>
      <c r="BL56">
        <v>518.63149999999996</v>
      </c>
      <c r="BM56">
        <v>143.70310000000001</v>
      </c>
      <c r="BN56">
        <v>248.56180000000001</v>
      </c>
      <c r="BP56">
        <f>INDEX($BJ$4:$BN$131,ROUNDUP(ROWS(H$4:H56)/5,0),MOD(ROWS(H$4:H56)-1,5)+1)</f>
        <v>106.9824</v>
      </c>
    </row>
    <row r="57" spans="1:68" x14ac:dyDescent="0.2">
      <c r="A57">
        <v>117.3398</v>
      </c>
      <c r="B57">
        <v>86.139300000000006</v>
      </c>
      <c r="C57">
        <v>65.3626</v>
      </c>
      <c r="D57">
        <v>51.988900000000001</v>
      </c>
      <c r="E57">
        <v>74.531300000000002</v>
      </c>
      <c r="G57">
        <f>INDEX($A$4:$E$131,ROUNDUP(ROWS(H$4:H57)/5,0),MOD(ROWS(H$4:H57)-1,5)+1)</f>
        <v>24.8828</v>
      </c>
      <c r="J57">
        <v>32.287100000000002</v>
      </c>
      <c r="K57">
        <v>32.878300000000003</v>
      </c>
      <c r="L57">
        <v>27.746099999999998</v>
      </c>
      <c r="M57">
        <v>15.1419</v>
      </c>
      <c r="N57">
        <v>19.541699999999999</v>
      </c>
      <c r="P57">
        <f>INDEX($J$4:$N$131,ROUNDUP(ROWS(H$4:H57)/5,0),MOD(ROWS(H$4:H57)-1,5)+1)</f>
        <v>6.5586000000000002</v>
      </c>
      <c r="S57">
        <v>2188.828</v>
      </c>
      <c r="T57">
        <v>2554.779</v>
      </c>
      <c r="U57">
        <v>3077.8249999999998</v>
      </c>
      <c r="V57">
        <v>2801.1979999999999</v>
      </c>
      <c r="W57">
        <v>5520.2079999999996</v>
      </c>
      <c r="Y57">
        <f>INDEX($S$4:$W$131,ROUNDUP(ROWS(H$4:H57)/5,0),MOD(ROWS(H$4:H57)-1,5)+1)</f>
        <v>9913.5669999999991</v>
      </c>
      <c r="AB57">
        <v>7.0956999999999999</v>
      </c>
      <c r="AC57">
        <v>7</v>
      </c>
      <c r="AD57">
        <v>5.2487000000000004</v>
      </c>
      <c r="AE57">
        <v>5.8470000000000004</v>
      </c>
      <c r="AF57">
        <v>7.6353999999999997</v>
      </c>
      <c r="AH57">
        <f>INDEX($AB$4:$AF$131,ROUNDUP(ROWS(H$4:H57)/5,0),MOD(ROWS(H$4:H57)-1,5)+1)</f>
        <v>5</v>
      </c>
      <c r="AK57">
        <v>19.669899999999998</v>
      </c>
      <c r="AL57">
        <v>17.243500000000001</v>
      </c>
      <c r="AM57">
        <v>11.7461</v>
      </c>
      <c r="AN57">
        <v>7.6120000000000001</v>
      </c>
      <c r="AO57">
        <v>10.270799999999999</v>
      </c>
      <c r="AQ57">
        <f>INDEX($AK$4:$AO$131,ROUNDUP(ROWS(H$4:H57)/5,0),MOD(ROWS(H$4:H57)-1,5)+1)</f>
        <v>2.8529</v>
      </c>
      <c r="AT57">
        <v>20.3828</v>
      </c>
      <c r="AU57">
        <v>45.4694</v>
      </c>
      <c r="AV57">
        <v>20.1035</v>
      </c>
      <c r="AW57">
        <v>11.765000000000001</v>
      </c>
      <c r="AX57">
        <v>17.541699999999999</v>
      </c>
      <c r="AZ57">
        <f>INDEX($AT$4:$AX$131,ROUNDUP(ROWS(H$4:H57)/5,0),MOD(ROWS(H$4:H57)-1,5)+1)</f>
        <v>9.4115000000000002</v>
      </c>
      <c r="BC57">
        <v>36.435499999999998</v>
      </c>
      <c r="BD57">
        <v>26.217400000000001</v>
      </c>
      <c r="BE57">
        <v>26.751300000000001</v>
      </c>
      <c r="BF57">
        <v>27</v>
      </c>
      <c r="BG57">
        <v>35.994799999999998</v>
      </c>
      <c r="BI57">
        <f>INDEX($BC$4:$BG$131,ROUNDUP(ROWS(H$4:H57)/5,0),MOD(ROWS(H$4:H57)-1,5)+1)</f>
        <v>7.7057000000000002</v>
      </c>
      <c r="BJ57">
        <v>203.7422</v>
      </c>
      <c r="BK57">
        <v>193.6087</v>
      </c>
      <c r="BL57">
        <v>143.08789999999999</v>
      </c>
      <c r="BM57">
        <v>119.90689999999999</v>
      </c>
      <c r="BN57">
        <v>163.60939999999999</v>
      </c>
      <c r="BP57">
        <f>INDEX($BJ$4:$BN$131,ROUNDUP(ROWS(H$4:H57)/5,0),MOD(ROWS(H$4:H57)-1,5)+1)</f>
        <v>101.79040000000001</v>
      </c>
    </row>
    <row r="58" spans="1:68" x14ac:dyDescent="0.2">
      <c r="A58">
        <v>90.224000000000004</v>
      </c>
      <c r="B58">
        <v>188.07419999999999</v>
      </c>
      <c r="C58">
        <v>106.4688</v>
      </c>
      <c r="D58">
        <v>60.252600000000001</v>
      </c>
      <c r="E58">
        <v>33.584000000000003</v>
      </c>
      <c r="G58">
        <f>INDEX($A$4:$E$131,ROUNDUP(ROWS(H$4:H58)/5,0),MOD(ROWS(H$4:H58)-1,5)+1)</f>
        <v>30</v>
      </c>
      <c r="J58">
        <v>33.583300000000001</v>
      </c>
      <c r="K58">
        <v>74.727900000000005</v>
      </c>
      <c r="L58">
        <v>57.424500000000002</v>
      </c>
      <c r="M58">
        <v>223.8939</v>
      </c>
      <c r="N58">
        <v>114.054</v>
      </c>
      <c r="P58">
        <f>INDEX($J$4:$N$131,ROUNDUP(ROWS(H$4:H58)/5,0),MOD(ROWS(H$4:H58)-1,5)+1)</f>
        <v>4</v>
      </c>
      <c r="S58">
        <v>5117.6040000000003</v>
      </c>
      <c r="T58">
        <v>2953.607</v>
      </c>
      <c r="U58">
        <v>5297.5519999999997</v>
      </c>
      <c r="V58">
        <v>3417.8649999999998</v>
      </c>
      <c r="W58">
        <v>3604.0630000000001</v>
      </c>
      <c r="Y58">
        <f>INDEX($S$4:$W$131,ROUNDUP(ROWS(H$4:H58)/5,0),MOD(ROWS(H$4:H58)-1,5)+1)</f>
        <v>10340</v>
      </c>
      <c r="AB58">
        <v>7.2134999999999998</v>
      </c>
      <c r="AC58">
        <v>8.5091000000000001</v>
      </c>
      <c r="AD58">
        <v>9.7213999999999992</v>
      </c>
      <c r="AE58">
        <v>10.6868</v>
      </c>
      <c r="AF58">
        <v>8.3932000000000002</v>
      </c>
      <c r="AH58">
        <f>INDEX($AB$4:$AF$131,ROUNDUP(ROWS(H$4:H58)/5,0),MOD(ROWS(H$4:H58)-1,5)+1)</f>
        <v>5</v>
      </c>
      <c r="AK58">
        <v>14.145799999999999</v>
      </c>
      <c r="AL58">
        <v>24.809200000000001</v>
      </c>
      <c r="AM58">
        <v>16.458300000000001</v>
      </c>
      <c r="AN58">
        <v>41.534500000000001</v>
      </c>
      <c r="AO58">
        <v>21.7637</v>
      </c>
      <c r="AQ58">
        <f>INDEX($AK$4:$AO$131,ROUNDUP(ROWS(H$4:H58)/5,0),MOD(ROWS(H$4:H58)-1,5)+1)</f>
        <v>2</v>
      </c>
      <c r="AT58">
        <v>19.7865</v>
      </c>
      <c r="AU58">
        <v>56.218800000000002</v>
      </c>
      <c r="AV58">
        <v>49.966099999999997</v>
      </c>
      <c r="AW58">
        <v>34.757800000000003</v>
      </c>
      <c r="AX58">
        <v>16.662800000000001</v>
      </c>
      <c r="AZ58">
        <f>INDEX($AT$4:$AX$131,ROUNDUP(ROWS(H$4:H58)/5,0),MOD(ROWS(H$4:H58)-1,5)+1)</f>
        <v>6</v>
      </c>
      <c r="BC58">
        <v>46.651000000000003</v>
      </c>
      <c r="BD58">
        <v>71.636700000000005</v>
      </c>
      <c r="BE58">
        <v>37.161499999999997</v>
      </c>
      <c r="BF58">
        <v>14.8184</v>
      </c>
      <c r="BG58">
        <v>12.6517</v>
      </c>
      <c r="BI58">
        <f>INDEX($BC$4:$BG$131,ROUNDUP(ROWS(H$4:H58)/5,0),MOD(ROWS(H$4:H58)-1,5)+1)</f>
        <v>6</v>
      </c>
      <c r="BJ58">
        <v>266.01560000000001</v>
      </c>
      <c r="BK58">
        <v>522.64909999999998</v>
      </c>
      <c r="BL58">
        <v>235.15889999999999</v>
      </c>
      <c r="BM58">
        <v>134.15039999999999</v>
      </c>
      <c r="BN58">
        <v>74.448599999999999</v>
      </c>
      <c r="BP58">
        <f>INDEX($BJ$4:$BN$131,ROUNDUP(ROWS(H$4:H58)/5,0),MOD(ROWS(H$4:H58)-1,5)+1)</f>
        <v>60</v>
      </c>
    </row>
    <row r="59" spans="1:68" x14ac:dyDescent="0.2">
      <c r="A59">
        <v>30.459</v>
      </c>
      <c r="B59">
        <v>31.225300000000001</v>
      </c>
      <c r="C59">
        <v>21.361999999999998</v>
      </c>
      <c r="D59">
        <v>25.909500000000001</v>
      </c>
      <c r="E59">
        <v>40.279899999999998</v>
      </c>
      <c r="G59">
        <f>INDEX($A$4:$E$131,ROUNDUP(ROWS(H$4:H59)/5,0),MOD(ROWS(H$4:H59)-1,5)+1)</f>
        <v>12.960900000000001</v>
      </c>
      <c r="J59">
        <v>16.921900000000001</v>
      </c>
      <c r="K59">
        <v>13.6478</v>
      </c>
      <c r="L59">
        <v>6.181</v>
      </c>
      <c r="M59">
        <v>38.065800000000003</v>
      </c>
      <c r="N59">
        <v>45.3294</v>
      </c>
      <c r="P59">
        <f>INDEX($J$4:$N$131,ROUNDUP(ROWS(H$4:H59)/5,0),MOD(ROWS(H$4:H59)-1,5)+1)</f>
        <v>4</v>
      </c>
      <c r="S59">
        <v>3024.9609999999998</v>
      </c>
      <c r="T59">
        <v>3641.4319999999998</v>
      </c>
      <c r="U59">
        <v>4345.3379999999997</v>
      </c>
      <c r="V59">
        <v>5821.9009999999998</v>
      </c>
      <c r="W59">
        <v>6570.4690000000001</v>
      </c>
      <c r="Y59">
        <f>INDEX($S$4:$W$131,ROUNDUP(ROWS(H$4:H59)/5,0),MOD(ROWS(H$4:H59)-1,5)+1)</f>
        <v>6932.1880000000001</v>
      </c>
      <c r="AB59">
        <v>7</v>
      </c>
      <c r="AC59">
        <v>5.8451000000000004</v>
      </c>
      <c r="AD59">
        <v>5</v>
      </c>
      <c r="AE59">
        <v>8.6685999999999996</v>
      </c>
      <c r="AF59">
        <v>15.864599999999999</v>
      </c>
      <c r="AH59">
        <f>INDEX($AB$4:$AF$131,ROUNDUP(ROWS(H$4:H59)/5,0),MOD(ROWS(H$4:H59)-1,5)+1)</f>
        <v>2.1602000000000001</v>
      </c>
      <c r="AK59">
        <v>5.2305000000000001</v>
      </c>
      <c r="AL59">
        <v>6.5774999999999997</v>
      </c>
      <c r="AM59">
        <v>4.7447999999999997</v>
      </c>
      <c r="AN59">
        <v>9.2890999999999995</v>
      </c>
      <c r="AO59">
        <v>10.6523</v>
      </c>
      <c r="AQ59">
        <f>INDEX($AK$4:$AO$131,ROUNDUP(ROWS(H$4:H59)/5,0),MOD(ROWS(H$4:H59)-1,5)+1)</f>
        <v>1.0533999999999999</v>
      </c>
      <c r="AT59">
        <v>11.460900000000001</v>
      </c>
      <c r="AU59">
        <v>11.8451</v>
      </c>
      <c r="AV59">
        <v>7.0533999999999999</v>
      </c>
      <c r="AW59">
        <v>61.649700000000003</v>
      </c>
      <c r="AX59">
        <v>77.286500000000004</v>
      </c>
      <c r="AZ59">
        <f>INDEX($AT$4:$AX$131,ROUNDUP(ROWS(H$4:H59)/5,0),MOD(ROWS(H$4:H59)-1,5)+1)</f>
        <v>0.79359999999999997</v>
      </c>
      <c r="BC59">
        <v>13.6152</v>
      </c>
      <c r="BD59">
        <v>12.8451</v>
      </c>
      <c r="BE59">
        <v>10.3086</v>
      </c>
      <c r="BF59">
        <v>5.8555000000000001</v>
      </c>
      <c r="BG59">
        <v>10.729200000000001</v>
      </c>
      <c r="BI59">
        <f>INDEX($BC$4:$BG$131,ROUNDUP(ROWS(H$4:H59)/5,0),MOD(ROWS(H$4:H59)-1,5)+1)</f>
        <v>6.9466000000000001</v>
      </c>
      <c r="BJ59">
        <v>41.613300000000002</v>
      </c>
      <c r="BK59">
        <v>42.380200000000002</v>
      </c>
      <c r="BL59">
        <v>33.925800000000002</v>
      </c>
      <c r="BM59">
        <v>53.059899999999999</v>
      </c>
      <c r="BN59">
        <v>64.338499999999996</v>
      </c>
      <c r="BP59">
        <f>INDEX($BJ$4:$BN$131,ROUNDUP(ROWS(H$4:H59)/5,0),MOD(ROWS(H$4:H59)-1,5)+1)</f>
        <v>42.014299999999999</v>
      </c>
    </row>
    <row r="60" spans="1:68" x14ac:dyDescent="0.2">
      <c r="A60">
        <v>51.546900000000001</v>
      </c>
      <c r="B60">
        <v>130.9401</v>
      </c>
      <c r="C60">
        <v>432.64839999999998</v>
      </c>
      <c r="D60">
        <v>189.39449999999999</v>
      </c>
      <c r="E60">
        <v>99.875600000000006</v>
      </c>
      <c r="G60">
        <f>INDEX($A$4:$E$131,ROUNDUP(ROWS(H$4:H60)/5,0),MOD(ROWS(H$4:H60)-1,5)+1)</f>
        <v>38.625</v>
      </c>
      <c r="J60">
        <v>14.8848</v>
      </c>
      <c r="K60">
        <v>54.304699999999997</v>
      </c>
      <c r="L60">
        <v>130.47659999999999</v>
      </c>
      <c r="M60">
        <v>124.01690000000001</v>
      </c>
      <c r="N60">
        <v>70.590500000000006</v>
      </c>
      <c r="P60">
        <f>INDEX($J$4:$N$131,ROUNDUP(ROWS(H$4:H60)/5,0),MOD(ROWS(H$4:H60)-1,5)+1)</f>
        <v>10.6563</v>
      </c>
      <c r="S60">
        <v>4332.7730000000001</v>
      </c>
      <c r="T60">
        <v>3591.0419999999999</v>
      </c>
      <c r="U60">
        <v>3384.5309999999999</v>
      </c>
      <c r="V60">
        <v>4985.9629999999997</v>
      </c>
      <c r="W60">
        <v>4476.7839999999997</v>
      </c>
      <c r="Y60">
        <f>INDEX($S$4:$W$131,ROUNDUP(ROWS(H$4:H60)/5,0),MOD(ROWS(H$4:H60)-1,5)+1)</f>
        <v>8145.2079999999996</v>
      </c>
      <c r="AB60">
        <v>10.9063</v>
      </c>
      <c r="AC60">
        <v>4.6276000000000002</v>
      </c>
      <c r="AD60">
        <v>7.1327999999999996</v>
      </c>
      <c r="AE60">
        <v>8.7935999999999996</v>
      </c>
      <c r="AF60">
        <v>2.8704000000000001</v>
      </c>
      <c r="AH60">
        <f>INDEX($AB$4:$AF$131,ROUNDUP(ROWS(H$4:H60)/5,0),MOD(ROWS(H$4:H60)-1,5)+1)</f>
        <v>4.2187999999999999</v>
      </c>
      <c r="AK60">
        <v>8.8417999999999992</v>
      </c>
      <c r="AL60">
        <v>24.1797</v>
      </c>
      <c r="AM60">
        <v>47.640599999999999</v>
      </c>
      <c r="AN60">
        <v>46.063800000000001</v>
      </c>
      <c r="AO60">
        <v>16.854800000000001</v>
      </c>
      <c r="AQ60">
        <f>INDEX($AK$4:$AO$131,ROUNDUP(ROWS(H$4:H60)/5,0),MOD(ROWS(H$4:H60)-1,5)+1)</f>
        <v>5.4375</v>
      </c>
      <c r="AT60">
        <v>23.791</v>
      </c>
      <c r="AU60">
        <v>62.5807</v>
      </c>
      <c r="AV60">
        <v>131.8125</v>
      </c>
      <c r="AW60">
        <v>146.4128</v>
      </c>
      <c r="AX60">
        <v>33.916699999999999</v>
      </c>
      <c r="AZ60">
        <f>INDEX($AT$4:$AX$131,ROUNDUP(ROWS(H$4:H60)/5,0),MOD(ROWS(H$4:H60)-1,5)+1)</f>
        <v>4.5677000000000003</v>
      </c>
      <c r="BC60">
        <v>13.3164</v>
      </c>
      <c r="BD60">
        <v>7.7447999999999997</v>
      </c>
      <c r="BE60">
        <v>6.2891000000000004</v>
      </c>
      <c r="BF60">
        <v>4.4127999999999998</v>
      </c>
      <c r="BG60">
        <v>9.2538999999999998</v>
      </c>
      <c r="BI60">
        <f>INDEX($BC$4:$BG$131,ROUNDUP(ROWS(H$4:H60)/5,0),MOD(ROWS(H$4:H60)-1,5)+1)</f>
        <v>15.135400000000001</v>
      </c>
      <c r="BJ60">
        <v>45.474600000000002</v>
      </c>
      <c r="BK60">
        <v>64.104200000000006</v>
      </c>
      <c r="BL60">
        <v>113.8359</v>
      </c>
      <c r="BM60">
        <v>95.461600000000004</v>
      </c>
      <c r="BN60">
        <v>44.968699999999998</v>
      </c>
      <c r="BP60">
        <f>INDEX($BJ$4:$BN$131,ROUNDUP(ROWS(H$4:H60)/5,0),MOD(ROWS(H$4:H60)-1,5)+1)</f>
        <v>46.916699999999999</v>
      </c>
    </row>
    <row r="61" spans="1:68" x14ac:dyDescent="0.2">
      <c r="A61">
        <v>48.112000000000002</v>
      </c>
      <c r="B61">
        <v>26.6432</v>
      </c>
      <c r="C61">
        <v>50.621099999999998</v>
      </c>
      <c r="D61">
        <v>50.162100000000002</v>
      </c>
      <c r="E61">
        <v>84.649699999999996</v>
      </c>
      <c r="G61">
        <f>INDEX($A$4:$E$131,ROUNDUP(ROWS(H$4:H61)/5,0),MOD(ROWS(H$4:H61)-1,5)+1)</f>
        <v>57.6068</v>
      </c>
      <c r="J61">
        <v>7.5956999999999999</v>
      </c>
      <c r="K61">
        <v>6.9089</v>
      </c>
      <c r="L61">
        <v>6.6797000000000004</v>
      </c>
      <c r="M61">
        <v>9.5038999999999998</v>
      </c>
      <c r="N61">
        <v>9.6242999999999999</v>
      </c>
      <c r="P61">
        <f>INDEX($J$4:$N$131,ROUNDUP(ROWS(H$4:H61)/5,0),MOD(ROWS(H$4:H61)-1,5)+1)</f>
        <v>21.234400000000001</v>
      </c>
      <c r="S61">
        <v>7070.3379999999997</v>
      </c>
      <c r="T61">
        <v>3458.49</v>
      </c>
      <c r="U61">
        <v>4249.18</v>
      </c>
      <c r="V61">
        <v>2885.703</v>
      </c>
      <c r="W61">
        <v>4377.5649999999996</v>
      </c>
      <c r="Y61">
        <f>INDEX($S$4:$W$131,ROUNDUP(ROWS(H$4:H61)/5,0),MOD(ROWS(H$4:H61)-1,5)+1)</f>
        <v>7542.0829999999996</v>
      </c>
      <c r="AB61">
        <v>3.9460000000000002</v>
      </c>
      <c r="AC61">
        <v>6.8177000000000003</v>
      </c>
      <c r="AD61">
        <v>4.6601999999999997</v>
      </c>
      <c r="AE61">
        <v>3.4961000000000002</v>
      </c>
      <c r="AF61">
        <v>4.3502999999999998</v>
      </c>
      <c r="AH61">
        <f>INDEX($AB$4:$AF$131,ROUNDUP(ROWS(H$4:H61)/5,0),MOD(ROWS(H$4:H61)-1,5)+1)</f>
        <v>9.1172000000000004</v>
      </c>
      <c r="AK61">
        <v>4.3704000000000001</v>
      </c>
      <c r="AL61">
        <v>2.1823000000000001</v>
      </c>
      <c r="AM61">
        <v>4.5098000000000003</v>
      </c>
      <c r="AN61">
        <v>8.2401999999999997</v>
      </c>
      <c r="AO61">
        <v>13.6243</v>
      </c>
      <c r="AQ61">
        <f>INDEX($AK$4:$AO$131,ROUNDUP(ROWS(H$4:H61)/5,0),MOD(ROWS(H$4:H61)-1,5)+1)</f>
        <v>11.1172</v>
      </c>
      <c r="AT61">
        <v>9.3925999999999998</v>
      </c>
      <c r="AU61">
        <v>9</v>
      </c>
      <c r="AV61">
        <v>9</v>
      </c>
      <c r="AW61">
        <v>9</v>
      </c>
      <c r="AX61">
        <v>9.3248999999999995</v>
      </c>
      <c r="AZ61">
        <f>INDEX($AT$4:$AX$131,ROUNDUP(ROWS(H$4:H61)/5,0),MOD(ROWS(H$4:H61)-1,5)+1)</f>
        <v>23.154900000000001</v>
      </c>
      <c r="BC61">
        <v>9.11</v>
      </c>
      <c r="BD61">
        <v>15.546900000000001</v>
      </c>
      <c r="BE61">
        <v>19.470700000000001</v>
      </c>
      <c r="BF61">
        <v>12.247999999999999</v>
      </c>
      <c r="BG61">
        <v>13</v>
      </c>
      <c r="BI61">
        <f>INDEX($BC$4:$BG$131,ROUNDUP(ROWS(H$4:H61)/5,0),MOD(ROWS(H$4:H61)-1,5)+1)</f>
        <v>17.314499999999999</v>
      </c>
      <c r="BJ61">
        <v>33.173200000000001</v>
      </c>
      <c r="BK61">
        <v>27.460899999999999</v>
      </c>
      <c r="BL61">
        <v>50.130899999999997</v>
      </c>
      <c r="BM61">
        <v>42.488300000000002</v>
      </c>
      <c r="BN61">
        <v>47.649700000000003</v>
      </c>
      <c r="BP61">
        <f>INDEX($BJ$4:$BN$131,ROUNDUP(ROWS(H$4:H61)/5,0),MOD(ROWS(H$4:H61)-1,5)+1)</f>
        <v>92.189499999999995</v>
      </c>
    </row>
    <row r="62" spans="1:68" x14ac:dyDescent="0.2">
      <c r="A62">
        <v>90.132199999999997</v>
      </c>
      <c r="B62">
        <v>71.697900000000004</v>
      </c>
      <c r="C62">
        <v>36.748699999999999</v>
      </c>
      <c r="D62">
        <v>33.567100000000003</v>
      </c>
      <c r="E62">
        <v>32.958300000000001</v>
      </c>
      <c r="G62">
        <f>INDEX($A$4:$E$131,ROUNDUP(ROWS(H$4:H62)/5,0),MOD(ROWS(H$4:H62)-1,5)+1)</f>
        <v>34.385399999999997</v>
      </c>
      <c r="J62">
        <v>29.152999999999999</v>
      </c>
      <c r="K62">
        <v>49.222700000000003</v>
      </c>
      <c r="L62">
        <v>24.638000000000002</v>
      </c>
      <c r="M62">
        <v>8.2865000000000002</v>
      </c>
      <c r="N62">
        <v>7.9896000000000003</v>
      </c>
      <c r="P62">
        <f>INDEX($J$4:$N$131,ROUNDUP(ROWS(H$4:H62)/5,0),MOD(ROWS(H$4:H62)-1,5)+1)</f>
        <v>19.979199999999999</v>
      </c>
      <c r="S62">
        <v>3288.6979999999999</v>
      </c>
      <c r="T62">
        <v>2627.37</v>
      </c>
      <c r="U62">
        <v>2872.2919999999999</v>
      </c>
      <c r="V62">
        <v>3637.982</v>
      </c>
      <c r="W62">
        <v>2641.0419999999999</v>
      </c>
      <c r="Y62">
        <f>INDEX($S$4:$W$131,ROUNDUP(ROWS(H$4:H62)/5,0),MOD(ROWS(H$4:H62)-1,5)+1)</f>
        <v>14508.49</v>
      </c>
      <c r="AB62">
        <v>6.7565</v>
      </c>
      <c r="AC62">
        <v>12.096399999999999</v>
      </c>
      <c r="AD62">
        <v>5.8358999999999996</v>
      </c>
      <c r="AE62">
        <v>3.5710000000000002</v>
      </c>
      <c r="AF62">
        <v>7.5156000000000001</v>
      </c>
      <c r="AH62">
        <f>INDEX($AB$4:$AF$131,ROUNDUP(ROWS(H$4:H62)/5,0),MOD(ROWS(H$4:H62)-1,5)+1)</f>
        <v>5.9791999999999996</v>
      </c>
      <c r="AK62">
        <v>17</v>
      </c>
      <c r="AL62">
        <v>14.289099999999999</v>
      </c>
      <c r="AM62">
        <v>9.3307000000000002</v>
      </c>
      <c r="AN62">
        <v>4.9648000000000003</v>
      </c>
      <c r="AO62">
        <v>4.9896000000000003</v>
      </c>
      <c r="AQ62">
        <f>INDEX($AK$4:$AO$131,ROUNDUP(ROWS(H$4:H62)/5,0),MOD(ROWS(H$4:H62)-1,5)+1)</f>
        <v>8.6067999999999998</v>
      </c>
      <c r="AT62">
        <v>28.782599999999999</v>
      </c>
      <c r="AU62">
        <v>55.4818</v>
      </c>
      <c r="AV62">
        <v>33.046900000000001</v>
      </c>
      <c r="AW62">
        <v>12.364599999999999</v>
      </c>
      <c r="AX62">
        <v>7</v>
      </c>
      <c r="AZ62">
        <f>INDEX($AT$4:$AX$131,ROUNDUP(ROWS(H$4:H62)/5,0),MOD(ROWS(H$4:H62)-1,5)+1)</f>
        <v>23.468800000000002</v>
      </c>
      <c r="BC62">
        <v>12.248699999999999</v>
      </c>
      <c r="BD62">
        <v>9.1927000000000003</v>
      </c>
      <c r="BE62">
        <v>6.4089</v>
      </c>
      <c r="BF62">
        <v>9.4101999999999997</v>
      </c>
      <c r="BG62">
        <v>19.5885</v>
      </c>
      <c r="BI62">
        <f>INDEX($BC$4:$BG$131,ROUNDUP(ROWS(H$4:H62)/5,0),MOD(ROWS(H$4:H62)-1,5)+1)</f>
        <v>10.724</v>
      </c>
      <c r="BJ62">
        <v>57.264299999999999</v>
      </c>
      <c r="BK62">
        <v>68.740899999999996</v>
      </c>
      <c r="BL62">
        <v>74.076800000000006</v>
      </c>
      <c r="BM62">
        <v>57.777299999999997</v>
      </c>
      <c r="BN62">
        <v>66.197900000000004</v>
      </c>
      <c r="BP62">
        <f>INDEX($BJ$4:$BN$131,ROUNDUP(ROWS(H$4:H62)/5,0),MOD(ROWS(H$4:H62)-1,5)+1)</f>
        <v>127.0625</v>
      </c>
    </row>
    <row r="63" spans="1:68" x14ac:dyDescent="0.2">
      <c r="A63">
        <v>90.097700000000003</v>
      </c>
      <c r="B63">
        <v>57.806600000000003</v>
      </c>
      <c r="C63">
        <v>45.495399999999997</v>
      </c>
      <c r="D63">
        <v>47.972000000000001</v>
      </c>
      <c r="E63">
        <v>78.919300000000007</v>
      </c>
      <c r="G63">
        <f>INDEX($A$4:$E$131,ROUNDUP(ROWS(H$4:H63)/5,0),MOD(ROWS(H$4:H63)-1,5)+1)</f>
        <v>18.565100000000001</v>
      </c>
      <c r="J63">
        <v>19.0365</v>
      </c>
      <c r="K63">
        <v>18.984400000000001</v>
      </c>
      <c r="L63">
        <v>9.0182000000000002</v>
      </c>
      <c r="M63">
        <v>16.148399999999999</v>
      </c>
      <c r="N63">
        <v>27.8581</v>
      </c>
      <c r="P63">
        <f>INDEX($J$4:$N$131,ROUNDUP(ROWS(H$4:H63)/5,0),MOD(ROWS(H$4:H63)-1,5)+1)</f>
        <v>10.2188</v>
      </c>
      <c r="S63">
        <v>4312.1350000000002</v>
      </c>
      <c r="T63">
        <v>6901.8490000000002</v>
      </c>
      <c r="U63">
        <v>6587.7209999999995</v>
      </c>
      <c r="V63">
        <v>6620.0129999999999</v>
      </c>
      <c r="W63">
        <v>8080.8850000000002</v>
      </c>
      <c r="Y63">
        <f>INDEX($S$4:$W$131,ROUNDUP(ROWS(H$4:H63)/5,0),MOD(ROWS(H$4:H63)-1,5)+1)</f>
        <v>11085.05</v>
      </c>
      <c r="AB63">
        <v>5.0976999999999997</v>
      </c>
      <c r="AC63">
        <v>4.7069999999999999</v>
      </c>
      <c r="AD63">
        <v>4.0182000000000002</v>
      </c>
      <c r="AE63">
        <v>6.556</v>
      </c>
      <c r="AF63">
        <v>5.6576000000000004</v>
      </c>
      <c r="AH63">
        <f>INDEX($AB$4:$AF$131,ROUNDUP(ROWS(H$4:H63)/5,0),MOD(ROWS(H$4:H63)-1,5)+1)</f>
        <v>2.4348999999999998</v>
      </c>
      <c r="AK63">
        <v>16.645800000000001</v>
      </c>
      <c r="AL63">
        <v>10.041700000000001</v>
      </c>
      <c r="AM63">
        <v>6.4954000000000001</v>
      </c>
      <c r="AN63">
        <v>9.9596</v>
      </c>
      <c r="AO63">
        <v>20.648399999999999</v>
      </c>
      <c r="AQ63">
        <f>INDEX($AK$4:$AO$131,ROUNDUP(ROWS(H$4:H63)/5,0),MOD(ROWS(H$4:H63)-1,5)+1)</f>
        <v>4.8697999999999997</v>
      </c>
      <c r="AT63">
        <v>15.638</v>
      </c>
      <c r="AU63">
        <v>62.717399999999998</v>
      </c>
      <c r="AV63">
        <v>10.5228</v>
      </c>
      <c r="AW63">
        <v>19.260400000000001</v>
      </c>
      <c r="AX63">
        <v>33.593800000000002</v>
      </c>
      <c r="AZ63">
        <f>INDEX($AT$4:$AX$131,ROUNDUP(ROWS(H$4:H63)/5,0),MOD(ROWS(H$4:H63)-1,5)+1)</f>
        <v>11.653600000000001</v>
      </c>
      <c r="BC63">
        <v>10.148400000000001</v>
      </c>
      <c r="BD63">
        <v>11.1608</v>
      </c>
      <c r="BE63">
        <v>8.9908999999999999</v>
      </c>
      <c r="BF63">
        <v>9.5052000000000003</v>
      </c>
      <c r="BG63">
        <v>7.5547000000000004</v>
      </c>
      <c r="BI63">
        <f>INDEX($BC$4:$BG$131,ROUNDUP(ROWS(H$4:H63)/5,0),MOD(ROWS(H$4:H63)-1,5)+1)</f>
        <v>5.8711000000000002</v>
      </c>
      <c r="BJ63">
        <v>98.412800000000004</v>
      </c>
      <c r="BK63">
        <v>107.9798</v>
      </c>
      <c r="BL63">
        <v>53.4863</v>
      </c>
      <c r="BM63">
        <v>82.689499999999995</v>
      </c>
      <c r="BN63">
        <v>108.8841</v>
      </c>
      <c r="BP63">
        <f>INDEX($BJ$4:$BN$131,ROUNDUP(ROWS(H$4:H63)/5,0),MOD(ROWS(H$4:H63)-1,5)+1)</f>
        <v>94.794899999999998</v>
      </c>
    </row>
    <row r="64" spans="1:68" x14ac:dyDescent="0.2">
      <c r="A64">
        <v>77.128900000000002</v>
      </c>
      <c r="B64">
        <v>38.231099999999998</v>
      </c>
      <c r="C64">
        <v>35.436799999999998</v>
      </c>
      <c r="D64">
        <v>52.412100000000002</v>
      </c>
      <c r="E64">
        <v>61.936199999999999</v>
      </c>
      <c r="G64">
        <f>INDEX($A$4:$E$131,ROUNDUP(ROWS(H$4:H64)/5,0),MOD(ROWS(H$4:H64)-1,5)+1)</f>
        <v>23.476600000000001</v>
      </c>
      <c r="J64">
        <v>11</v>
      </c>
      <c r="K64">
        <v>10.100899999999999</v>
      </c>
      <c r="L64">
        <v>18.2897</v>
      </c>
      <c r="M64">
        <v>21.587900000000001</v>
      </c>
      <c r="N64">
        <v>20.015000000000001</v>
      </c>
      <c r="P64">
        <f>INDEX($J$4:$N$131,ROUNDUP(ROWS(H$4:H64)/5,0),MOD(ROWS(H$4:H64)-1,5)+1)</f>
        <v>6.4922000000000004</v>
      </c>
      <c r="S64">
        <v>6406.9920000000002</v>
      </c>
      <c r="T64">
        <v>8596.0550000000003</v>
      </c>
      <c r="U64">
        <v>7977.6949999999997</v>
      </c>
      <c r="V64">
        <v>5504.4530000000004</v>
      </c>
      <c r="W64">
        <v>5909.01</v>
      </c>
      <c r="Y64">
        <f>INDEX($S$4:$W$131,ROUNDUP(ROWS(H$4:H64)/5,0),MOD(ROWS(H$4:H64)-1,5)+1)</f>
        <v>8123.8540000000003</v>
      </c>
      <c r="AB64">
        <v>4.0663999999999998</v>
      </c>
      <c r="AC64">
        <v>2.5026000000000002</v>
      </c>
      <c r="AD64">
        <v>3.2513000000000001</v>
      </c>
      <c r="AE64">
        <v>6.0586000000000002</v>
      </c>
      <c r="AF64">
        <v>6.3281000000000001</v>
      </c>
      <c r="AH64">
        <f>INDEX($AB$4:$AF$131,ROUNDUP(ROWS(H$4:H64)/5,0),MOD(ROWS(H$4:H64)-1,5)+1)</f>
        <v>2</v>
      </c>
      <c r="AK64">
        <v>12.533200000000001</v>
      </c>
      <c r="AL64">
        <v>7.3711000000000002</v>
      </c>
      <c r="AM64">
        <v>6.6555999999999997</v>
      </c>
      <c r="AN64">
        <v>10.587899999999999</v>
      </c>
      <c r="AO64">
        <v>13.3438</v>
      </c>
      <c r="AQ64">
        <f>INDEX($AK$4:$AO$131,ROUNDUP(ROWS(H$4:H64)/5,0),MOD(ROWS(H$4:H64)-1,5)+1)</f>
        <v>4.9947999999999997</v>
      </c>
      <c r="AT64">
        <v>9.5332000000000008</v>
      </c>
      <c r="AU64">
        <v>10.686199999999999</v>
      </c>
      <c r="AV64">
        <v>25.300799999999999</v>
      </c>
      <c r="AW64">
        <v>27.412099999999999</v>
      </c>
      <c r="AX64">
        <v>30.5169</v>
      </c>
      <c r="AZ64">
        <f>INDEX($AT$4:$AX$131,ROUNDUP(ROWS(H$4:H64)/5,0),MOD(ROWS(H$4:H64)-1,5)+1)</f>
        <v>6.9947999999999997</v>
      </c>
      <c r="BC64">
        <v>7.5331999999999999</v>
      </c>
      <c r="BD64">
        <v>7.0488</v>
      </c>
      <c r="BE64">
        <v>4.6555999999999997</v>
      </c>
      <c r="BF64">
        <v>9.1172000000000004</v>
      </c>
      <c r="BG64">
        <v>14.1348</v>
      </c>
      <c r="BI64">
        <f>INDEX($BC$4:$BG$131,ROUNDUP(ROWS(H$4:H64)/5,0),MOD(ROWS(H$4:H64)-1,5)+1)</f>
        <v>7.9805000000000001</v>
      </c>
      <c r="BJ64">
        <v>45.996099999999998</v>
      </c>
      <c r="BK64">
        <v>42.414099999999998</v>
      </c>
      <c r="BL64">
        <v>63.526699999999998</v>
      </c>
      <c r="BM64">
        <v>80.880899999999997</v>
      </c>
      <c r="BN64">
        <v>104.54170000000001</v>
      </c>
      <c r="BP64">
        <f>INDEX($BJ$4:$BN$131,ROUNDUP(ROWS(H$4:H64)/5,0),MOD(ROWS(H$4:H64)-1,5)+1)</f>
        <v>56.0456</v>
      </c>
    </row>
    <row r="65" spans="1:68" x14ac:dyDescent="0.2">
      <c r="A65">
        <v>102.8516</v>
      </c>
      <c r="B65">
        <v>133.75389999999999</v>
      </c>
      <c r="C65">
        <v>44.691400000000002</v>
      </c>
      <c r="D65">
        <v>43.488300000000002</v>
      </c>
      <c r="E65">
        <v>43.289700000000003</v>
      </c>
      <c r="G65">
        <f>INDEX($A$4:$E$131,ROUNDUP(ROWS(H$4:H65)/5,0),MOD(ROWS(H$4:H65)-1,5)+1)</f>
        <v>39.460900000000002</v>
      </c>
      <c r="J65">
        <v>37.253900000000002</v>
      </c>
      <c r="K65">
        <v>36.634799999999998</v>
      </c>
      <c r="L65">
        <v>45.578099999999999</v>
      </c>
      <c r="M65">
        <v>21.1172</v>
      </c>
      <c r="N65">
        <v>9.6074000000000002</v>
      </c>
      <c r="P65">
        <f>INDEX($J$4:$N$131,ROUNDUP(ROWS(H$4:H65)/5,0),MOD(ROWS(H$4:H65)-1,5)+1)</f>
        <v>32.195300000000003</v>
      </c>
      <c r="S65">
        <v>3151.8490000000002</v>
      </c>
      <c r="T65">
        <v>3857.3829999999998</v>
      </c>
      <c r="U65">
        <v>9560.5079999999998</v>
      </c>
      <c r="V65">
        <v>7434.6620000000003</v>
      </c>
      <c r="W65">
        <v>7011.0290000000005</v>
      </c>
      <c r="Y65">
        <f>INDEX($S$4:$W$131,ROUNDUP(ROWS(H$4:H65)/5,0),MOD(ROWS(H$4:H65)-1,5)+1)</f>
        <v>8905.3639999999996</v>
      </c>
      <c r="AB65">
        <v>6.6211000000000002</v>
      </c>
      <c r="AC65">
        <v>9.6348000000000003</v>
      </c>
      <c r="AD65">
        <v>6.2637</v>
      </c>
      <c r="AE65">
        <v>4.3411</v>
      </c>
      <c r="AF65">
        <v>4</v>
      </c>
      <c r="AH65">
        <f>INDEX($AB$4:$AF$131,ROUNDUP(ROWS(H$4:H65)/5,0),MOD(ROWS(H$4:H65)-1,5)+1)</f>
        <v>27.8932</v>
      </c>
      <c r="AK65">
        <v>22.028600000000001</v>
      </c>
      <c r="AL65">
        <v>28.455100000000002</v>
      </c>
      <c r="AM65">
        <v>15.685499999999999</v>
      </c>
      <c r="AN65">
        <v>8.3645999999999994</v>
      </c>
      <c r="AO65">
        <v>4.8691000000000004</v>
      </c>
      <c r="AQ65">
        <f>INDEX($AK$4:$AO$131,ROUNDUP(ROWS(H$4:H65)/5,0),MOD(ROWS(H$4:H65)-1,5)+1)</f>
        <v>7.2733999999999996</v>
      </c>
      <c r="AT65">
        <v>40.213500000000003</v>
      </c>
      <c r="AU65">
        <v>45.808599999999998</v>
      </c>
      <c r="AV65">
        <v>50.210900000000002</v>
      </c>
      <c r="AW65">
        <v>24.287800000000001</v>
      </c>
      <c r="AX65">
        <v>13.3177</v>
      </c>
      <c r="AZ65">
        <f>INDEX($AT$4:$AX$131,ROUNDUP(ROWS(H$4:H65)/5,0),MOD(ROWS(H$4:H65)-1,5)+1)</f>
        <v>36.864600000000003</v>
      </c>
      <c r="BC65">
        <v>16.165400000000002</v>
      </c>
      <c r="BD65">
        <v>15.185499999999999</v>
      </c>
      <c r="BE65">
        <v>7.2637</v>
      </c>
      <c r="BF65">
        <v>5.3411</v>
      </c>
      <c r="BG65">
        <v>2.8691</v>
      </c>
      <c r="BI65">
        <f>INDEX($BC$4:$BG$131,ROUNDUP(ROWS(H$4:H65)/5,0),MOD(ROWS(H$4:H65)-1,5)+1)</f>
        <v>13.122400000000001</v>
      </c>
      <c r="BJ65">
        <v>157.82550000000001</v>
      </c>
      <c r="BK65">
        <v>176.9941</v>
      </c>
      <c r="BL65">
        <v>110.0078</v>
      </c>
      <c r="BM65">
        <v>52.087200000000003</v>
      </c>
      <c r="BN65">
        <v>45.261699999999998</v>
      </c>
      <c r="BP65">
        <f>INDEX($BJ$4:$BN$131,ROUNDUP(ROWS(H$4:H65)/5,0),MOD(ROWS(H$4:H65)-1,5)+1)</f>
        <v>59.612000000000002</v>
      </c>
    </row>
    <row r="66" spans="1:68" x14ac:dyDescent="0.2">
      <c r="A66">
        <v>29.994800000000001</v>
      </c>
      <c r="B66">
        <v>27.1191</v>
      </c>
      <c r="C66">
        <v>38.544899999999998</v>
      </c>
      <c r="D66">
        <v>40.865200000000002</v>
      </c>
      <c r="E66">
        <v>20.733699999999999</v>
      </c>
      <c r="G66">
        <f>INDEX($A$4:$E$131,ROUNDUP(ROWS(H$4:H66)/5,0),MOD(ROWS(H$4:H66)-1,5)+1)</f>
        <v>49.570300000000003</v>
      </c>
      <c r="J66">
        <v>5.2266000000000004</v>
      </c>
      <c r="K66">
        <v>5.4120999999999997</v>
      </c>
      <c r="L66">
        <v>6.3007999999999997</v>
      </c>
      <c r="M66">
        <v>4.7728000000000002</v>
      </c>
      <c r="N66">
        <v>4.3144999999999998</v>
      </c>
      <c r="P66">
        <f>INDEX($J$4:$N$131,ROUNDUP(ROWS(H$4:H66)/5,0),MOD(ROWS(H$4:H66)-1,5)+1)</f>
        <v>49.796900000000001</v>
      </c>
      <c r="S66">
        <v>10764.22</v>
      </c>
      <c r="T66">
        <v>8774.18</v>
      </c>
      <c r="U66">
        <v>6227.1090000000004</v>
      </c>
      <c r="V66">
        <v>11040</v>
      </c>
      <c r="W66">
        <v>11742.28</v>
      </c>
      <c r="Y66">
        <f>INDEX($S$4:$W$131,ROUNDUP(ROWS(H$4:H66)/5,0),MOD(ROWS(H$4:H66)-1,5)+1)</f>
        <v>5414.2190000000001</v>
      </c>
      <c r="AB66">
        <v>3.4089</v>
      </c>
      <c r="AC66">
        <v>6.7656000000000001</v>
      </c>
      <c r="AD66">
        <v>11</v>
      </c>
      <c r="AE66">
        <v>9.1822999999999997</v>
      </c>
      <c r="AF66">
        <v>3</v>
      </c>
      <c r="AH66">
        <f>INDEX($AB$4:$AF$131,ROUNDUP(ROWS(H$4:H66)/5,0),MOD(ROWS(H$4:H66)-1,5)+1)</f>
        <v>41.281300000000002</v>
      </c>
      <c r="AK66">
        <v>4</v>
      </c>
      <c r="AL66">
        <v>4.4706999999999999</v>
      </c>
      <c r="AM66">
        <v>5</v>
      </c>
      <c r="AN66">
        <v>4.5456000000000003</v>
      </c>
      <c r="AO66">
        <v>3.3144999999999998</v>
      </c>
      <c r="AQ66">
        <f>INDEX($AK$4:$AO$131,ROUNDUP(ROWS(H$4:H66)/5,0),MOD(ROWS(H$4:H66)-1,5)+1)</f>
        <v>9.7240000000000002</v>
      </c>
      <c r="AT66">
        <v>8.6354000000000006</v>
      </c>
      <c r="AU66">
        <v>7.9413999999999998</v>
      </c>
      <c r="AV66">
        <v>8.3008000000000006</v>
      </c>
      <c r="AW66">
        <v>7.4543999999999997</v>
      </c>
      <c r="AX66">
        <v>9.2096</v>
      </c>
      <c r="AZ66">
        <f>INDEX($AT$4:$AX$131,ROUNDUP(ROWS(H$4:H66)/5,0),MOD(ROWS(H$4:H66)-1,5)+1)</f>
        <v>56.091099999999997</v>
      </c>
      <c r="BC66">
        <v>3.1823000000000001</v>
      </c>
      <c r="BD66">
        <v>7.2949000000000002</v>
      </c>
      <c r="BE66">
        <v>13.796900000000001</v>
      </c>
      <c r="BF66">
        <v>15.591799999999999</v>
      </c>
      <c r="BG66">
        <v>4.4192999999999998</v>
      </c>
      <c r="BI66">
        <f>INDEX($BC$4:$BG$131,ROUNDUP(ROWS(H$4:H66)/5,0),MOD(ROWS(H$4:H66)-1,5)+1)</f>
        <v>14.190099999999999</v>
      </c>
      <c r="BJ66">
        <v>33.994799999999998</v>
      </c>
      <c r="BK66">
        <v>42.886699999999998</v>
      </c>
      <c r="BL66">
        <v>64.0488</v>
      </c>
      <c r="BM66">
        <v>56.684199999999997</v>
      </c>
      <c r="BN66">
        <v>25.8385</v>
      </c>
      <c r="BP66">
        <f>INDEX($BJ$4:$BN$131,ROUNDUP(ROWS(H$4:H66)/5,0),MOD(ROWS(H$4:H66)-1,5)+1)</f>
        <v>86.669300000000007</v>
      </c>
    </row>
    <row r="67" spans="1:68" x14ac:dyDescent="0.2">
      <c r="A67">
        <v>27</v>
      </c>
      <c r="B67">
        <v>25.037800000000001</v>
      </c>
      <c r="C67">
        <v>35.281300000000002</v>
      </c>
      <c r="D67">
        <v>44.324199999999998</v>
      </c>
      <c r="E67">
        <v>37.898400000000002</v>
      </c>
      <c r="G67">
        <f>INDEX($A$4:$E$131,ROUNDUP(ROWS(H$4:H67)/5,0),MOD(ROWS(H$4:H67)-1,5)+1)</f>
        <v>51.477899999999998</v>
      </c>
      <c r="J67">
        <v>7</v>
      </c>
      <c r="K67">
        <v>7</v>
      </c>
      <c r="L67">
        <v>17.281300000000002</v>
      </c>
      <c r="M67">
        <v>16.802700000000002</v>
      </c>
      <c r="N67">
        <v>10.539099999999999</v>
      </c>
      <c r="P67">
        <f>INDEX($J$4:$N$131,ROUNDUP(ROWS(H$4:H67)/5,0),MOD(ROWS(H$4:H67)-1,5)+1)</f>
        <v>26.9193</v>
      </c>
      <c r="S67">
        <v>17740</v>
      </c>
      <c r="T67">
        <v>10577.83</v>
      </c>
      <c r="U67">
        <v>12410.57</v>
      </c>
      <c r="V67">
        <v>10615.98</v>
      </c>
      <c r="W67">
        <v>7412.9170000000004</v>
      </c>
      <c r="Y67">
        <f>INDEX($S$4:$W$131,ROUNDUP(ROWS(H$4:H67)/5,0),MOD(ROWS(H$4:H67)-1,5)+1)</f>
        <v>6603.6719999999996</v>
      </c>
      <c r="AB67">
        <v>3</v>
      </c>
      <c r="AC67">
        <v>3</v>
      </c>
      <c r="AD67">
        <v>3.8567999999999998</v>
      </c>
      <c r="AE67">
        <v>3.2675999999999998</v>
      </c>
      <c r="AF67">
        <v>3</v>
      </c>
      <c r="AH67">
        <f>INDEX($AB$4:$AF$131,ROUNDUP(ROWS(H$4:H67)/5,0),MOD(ROWS(H$4:H67)-1,5)+1)</f>
        <v>3.8397999999999999</v>
      </c>
      <c r="AK67">
        <v>6</v>
      </c>
      <c r="AL67">
        <v>6</v>
      </c>
      <c r="AM67">
        <v>13.710900000000001</v>
      </c>
      <c r="AN67">
        <v>15.7324</v>
      </c>
      <c r="AO67">
        <v>10.539099999999999</v>
      </c>
      <c r="AQ67">
        <f>INDEX($AK$4:$AO$131,ROUNDUP(ROWS(H$4:H67)/5,0),MOD(ROWS(H$4:H67)-1,5)+1)</f>
        <v>16.318999999999999</v>
      </c>
      <c r="AT67">
        <v>11</v>
      </c>
      <c r="AU67">
        <v>9.0378000000000007</v>
      </c>
      <c r="AV67">
        <v>16.710899999999999</v>
      </c>
      <c r="AW67">
        <v>18.732399999999998</v>
      </c>
      <c r="AX67">
        <v>14.145799999999999</v>
      </c>
      <c r="AZ67">
        <f>INDEX($AT$4:$AX$131,ROUNDUP(ROWS(H$4:H67)/5,0),MOD(ROWS(H$4:H67)-1,5)+1)</f>
        <v>24.359400000000001</v>
      </c>
      <c r="BC67">
        <v>8</v>
      </c>
      <c r="BD67">
        <v>6.0377999999999998</v>
      </c>
      <c r="BE67">
        <v>6</v>
      </c>
      <c r="BF67">
        <v>6</v>
      </c>
      <c r="BG67">
        <v>5.3932000000000002</v>
      </c>
      <c r="BI67">
        <f>INDEX($BC$4:$BG$131,ROUNDUP(ROWS(H$4:H67)/5,0),MOD(ROWS(H$4:H67)-1,5)+1)</f>
        <v>11.2799</v>
      </c>
      <c r="BJ67">
        <v>33</v>
      </c>
      <c r="BK67">
        <v>40.848999999999997</v>
      </c>
      <c r="BL67">
        <v>47.854199999999999</v>
      </c>
      <c r="BM67">
        <v>59.253900000000002</v>
      </c>
      <c r="BN67">
        <v>53.291699999999999</v>
      </c>
      <c r="BP67">
        <f>INDEX($BJ$4:$BN$131,ROUNDUP(ROWS(H$4:H67)/5,0),MOD(ROWS(H$4:H67)-1,5)+1)</f>
        <v>154.63149999999999</v>
      </c>
    </row>
    <row r="68" spans="1:68" x14ac:dyDescent="0.2">
      <c r="A68">
        <v>25.753900000000002</v>
      </c>
      <c r="B68">
        <v>22.1816</v>
      </c>
      <c r="C68">
        <v>36.584600000000002</v>
      </c>
      <c r="D68">
        <v>72.152299999999997</v>
      </c>
      <c r="E68">
        <v>129</v>
      </c>
      <c r="G68">
        <f>INDEX($A$4:$E$131,ROUNDUP(ROWS(H$4:H68)/5,0),MOD(ROWS(H$4:H68)-1,5)+1)</f>
        <v>66.729200000000006</v>
      </c>
      <c r="J68">
        <v>5.5586000000000002</v>
      </c>
      <c r="K68">
        <v>5.0605000000000002</v>
      </c>
      <c r="L68">
        <v>8.8072999999999997</v>
      </c>
      <c r="M68">
        <v>19.7852</v>
      </c>
      <c r="N68">
        <v>64</v>
      </c>
      <c r="P68">
        <f>INDEX($J$4:$N$131,ROUNDUP(ROWS(H$4:H68)/5,0),MOD(ROWS(H$4:H68)-1,5)+1)</f>
        <v>28.4375</v>
      </c>
      <c r="S68">
        <v>5167.3440000000001</v>
      </c>
      <c r="T68">
        <v>5677.3050000000003</v>
      </c>
      <c r="U68">
        <v>7962.5910000000003</v>
      </c>
      <c r="V68">
        <v>7688.4380000000001</v>
      </c>
      <c r="W68">
        <v>4440</v>
      </c>
      <c r="Y68">
        <f>INDEX($S$4:$W$131,ROUNDUP(ROWS(H$4:H68)/5,0),MOD(ROWS(H$4:H68)-1,5)+1)</f>
        <v>10069.69</v>
      </c>
      <c r="AB68">
        <v>2.5194999999999999</v>
      </c>
      <c r="AC68">
        <v>2</v>
      </c>
      <c r="AD68">
        <v>2.2259000000000002</v>
      </c>
      <c r="AE68">
        <v>3.1953</v>
      </c>
      <c r="AF68">
        <v>5</v>
      </c>
      <c r="AH68">
        <f>INDEX($AB$4:$AF$131,ROUNDUP(ROWS(H$4:H68)/5,0),MOD(ROWS(H$4:H68)-1,5)+1)</f>
        <v>7.7839</v>
      </c>
      <c r="AK68">
        <v>5.5586000000000002</v>
      </c>
      <c r="AL68">
        <v>4.3535000000000004</v>
      </c>
      <c r="AM68">
        <v>5.9036</v>
      </c>
      <c r="AN68">
        <v>12.417999999999999</v>
      </c>
      <c r="AO68">
        <v>44</v>
      </c>
      <c r="AQ68">
        <f>INDEX($AK$4:$AO$131,ROUNDUP(ROWS(H$4:H68)/5,0),MOD(ROWS(H$4:H68)-1,5)+1)</f>
        <v>21.0807</v>
      </c>
      <c r="AT68">
        <v>9.0780999999999992</v>
      </c>
      <c r="AU68">
        <v>7</v>
      </c>
      <c r="AV68">
        <v>9.4849999999999994</v>
      </c>
      <c r="AW68">
        <v>22.101600000000001</v>
      </c>
      <c r="AX68">
        <v>60</v>
      </c>
      <c r="AZ68">
        <f>INDEX($AT$4:$AX$131,ROUNDUP(ROWS(H$4:H68)/5,0),MOD(ROWS(H$4:H68)-1,5)+1)</f>
        <v>26.578099999999999</v>
      </c>
      <c r="BC68">
        <v>6.9218999999999999</v>
      </c>
      <c r="BD68">
        <v>10.414099999999999</v>
      </c>
      <c r="BE68">
        <v>13.225899999999999</v>
      </c>
      <c r="BF68">
        <v>13.707000000000001</v>
      </c>
      <c r="BG68">
        <v>11</v>
      </c>
      <c r="BI68">
        <f>INDEX($BC$4:$BG$131,ROUNDUP(ROWS(H$4:H68)/5,0),MOD(ROWS(H$4:H68)-1,5)+1)</f>
        <v>13.0703</v>
      </c>
      <c r="BJ68">
        <v>41.714799999999997</v>
      </c>
      <c r="BK68">
        <v>39.8887</v>
      </c>
      <c r="BL68">
        <v>49.484999999999999</v>
      </c>
      <c r="BM68">
        <v>66.398399999999995</v>
      </c>
      <c r="BN68">
        <v>144</v>
      </c>
      <c r="BP68">
        <f>INDEX($BJ$4:$BN$131,ROUNDUP(ROWS(H$4:H68)/5,0),MOD(ROWS(H$4:H68)-1,5)+1)</f>
        <v>210.9922</v>
      </c>
    </row>
    <row r="69" spans="1:68" x14ac:dyDescent="0.2">
      <c r="A69">
        <v>88.339799999999997</v>
      </c>
      <c r="B69">
        <v>59.306600000000003</v>
      </c>
      <c r="C69">
        <v>29.185500000000001</v>
      </c>
      <c r="D69">
        <v>16.109400000000001</v>
      </c>
      <c r="E69">
        <v>24.272099999999998</v>
      </c>
      <c r="G69">
        <f>INDEX($A$4:$E$131,ROUNDUP(ROWS(H$4:H69)/5,0),MOD(ROWS(H$4:H69)-1,5)+1)</f>
        <v>34.765599999999999</v>
      </c>
      <c r="J69">
        <v>71.744799999999998</v>
      </c>
      <c r="K69">
        <v>15.774100000000001</v>
      </c>
      <c r="L69">
        <v>4.2910000000000004</v>
      </c>
      <c r="M69">
        <v>5.7343999999999999</v>
      </c>
      <c r="N69">
        <v>17.718800000000002</v>
      </c>
      <c r="P69">
        <f>INDEX($J$4:$N$131,ROUNDUP(ROWS(H$4:H69)/5,0),MOD(ROWS(H$4:H69)-1,5)+1)</f>
        <v>14.335900000000001</v>
      </c>
      <c r="S69">
        <v>6182.5780000000004</v>
      </c>
      <c r="T69">
        <v>6491.7579999999998</v>
      </c>
      <c r="U69">
        <v>6610.8980000000001</v>
      </c>
      <c r="V69">
        <v>6582.1880000000001</v>
      </c>
      <c r="W69">
        <v>6316.6930000000002</v>
      </c>
      <c r="Y69">
        <f>INDEX($S$4:$W$131,ROUNDUP(ROWS(H$4:H69)/5,0),MOD(ROWS(H$4:H69)-1,5)+1)</f>
        <v>8629.8439999999991</v>
      </c>
      <c r="AB69">
        <v>4.0319000000000003</v>
      </c>
      <c r="AC69">
        <v>3.1608000000000001</v>
      </c>
      <c r="AD69">
        <v>4.4180000000000001</v>
      </c>
      <c r="AE69">
        <v>5.5781000000000001</v>
      </c>
      <c r="AF69">
        <v>18.951799999999999</v>
      </c>
      <c r="AH69">
        <f>INDEX($AB$4:$AF$131,ROUNDUP(ROWS(H$4:H69)/5,0),MOD(ROWS(H$4:H69)-1,5)+1)</f>
        <v>9.6640999999999995</v>
      </c>
      <c r="AK69">
        <v>33.350900000000003</v>
      </c>
      <c r="AL69">
        <v>11.180999999999999</v>
      </c>
      <c r="AM69">
        <v>4.1641000000000004</v>
      </c>
      <c r="AN69">
        <v>2.4218999999999999</v>
      </c>
      <c r="AO69">
        <v>5.5728999999999997</v>
      </c>
      <c r="AQ69">
        <f>INDEX($AK$4:$AO$131,ROUNDUP(ROWS(H$4:H69)/5,0),MOD(ROWS(H$4:H69)-1,5)+1)</f>
        <v>4.1093999999999999</v>
      </c>
      <c r="AT69">
        <v>68.712900000000005</v>
      </c>
      <c r="AU69">
        <v>19.4876</v>
      </c>
      <c r="AV69">
        <v>6.4550999999999998</v>
      </c>
      <c r="AW69">
        <v>8.4687999999999999</v>
      </c>
      <c r="AX69">
        <v>77.992199999999997</v>
      </c>
      <c r="AZ69">
        <f>INDEX($AT$4:$AX$131,ROUNDUP(ROWS(H$4:H69)/5,0),MOD(ROWS(H$4:H69)-1,5)+1)</f>
        <v>11.8828</v>
      </c>
      <c r="BC69">
        <v>8.0957000000000008</v>
      </c>
      <c r="BD69">
        <v>7.1608000000000001</v>
      </c>
      <c r="BE69">
        <v>8.4179999999999993</v>
      </c>
      <c r="BF69">
        <v>10.734400000000001</v>
      </c>
      <c r="BG69">
        <v>9.3202999999999996</v>
      </c>
      <c r="BI69">
        <f>INDEX($BC$4:$BG$131,ROUNDUP(ROWS(H$4:H69)/5,0),MOD(ROWS(H$4:H69)-1,5)+1)</f>
        <v>19.459599999999998</v>
      </c>
      <c r="BJ69">
        <v>86.882199999999997</v>
      </c>
      <c r="BK69">
        <v>43.879600000000003</v>
      </c>
      <c r="BL69">
        <v>53.015599999999999</v>
      </c>
      <c r="BM69">
        <v>60</v>
      </c>
      <c r="BN69">
        <v>50.621099999999998</v>
      </c>
      <c r="BP69">
        <f>INDEX($BJ$4:$BN$131,ROUNDUP(ROWS(H$4:H69)/5,0),MOD(ROWS(H$4:H69)-1,5)+1)</f>
        <v>88.959000000000003</v>
      </c>
    </row>
    <row r="70" spans="1:68" x14ac:dyDescent="0.2">
      <c r="A70">
        <v>35.020800000000001</v>
      </c>
      <c r="B70">
        <v>18</v>
      </c>
      <c r="C70">
        <v>18</v>
      </c>
      <c r="D70">
        <v>18.417300000000001</v>
      </c>
      <c r="E70">
        <v>20.385400000000001</v>
      </c>
      <c r="G70">
        <f>INDEX($A$4:$E$131,ROUNDUP(ROWS(H$4:H70)/5,0),MOD(ROWS(H$4:H70)-1,5)+1)</f>
        <v>37.625</v>
      </c>
      <c r="J70">
        <v>28.395800000000001</v>
      </c>
      <c r="K70">
        <v>6</v>
      </c>
      <c r="L70">
        <v>8.2832000000000008</v>
      </c>
      <c r="M70">
        <v>31.952500000000001</v>
      </c>
      <c r="N70">
        <v>60.354199999999999</v>
      </c>
      <c r="P70">
        <f>INDEX($J$4:$N$131,ROUNDUP(ROWS(H$4:H70)/5,0),MOD(ROWS(H$4:H70)-1,5)+1)</f>
        <v>16</v>
      </c>
      <c r="S70">
        <v>5852.5</v>
      </c>
      <c r="T70">
        <v>4240</v>
      </c>
      <c r="U70">
        <v>4848.8540000000003</v>
      </c>
      <c r="V70">
        <v>5040</v>
      </c>
      <c r="W70">
        <v>5156.6670000000004</v>
      </c>
      <c r="Y70">
        <f>INDEX($S$4:$W$131,ROUNDUP(ROWS(H$4:H70)/5,0),MOD(ROWS(H$4:H70)-1,5)+1)</f>
        <v>7008.75</v>
      </c>
      <c r="AB70">
        <v>32.5</v>
      </c>
      <c r="AC70">
        <v>11</v>
      </c>
      <c r="AD70">
        <v>9.4779</v>
      </c>
      <c r="AE70">
        <v>7.7480000000000002</v>
      </c>
      <c r="AF70">
        <v>6.0728999999999997</v>
      </c>
      <c r="AH70">
        <f>INDEX($AB$4:$AF$131,ROUNDUP(ROWS(H$4:H70)/5,0),MOD(ROWS(H$4:H70)-1,5)+1)</f>
        <v>4.8125</v>
      </c>
      <c r="AK70">
        <v>9.1667000000000005</v>
      </c>
      <c r="AL70">
        <v>2</v>
      </c>
      <c r="AM70">
        <v>2</v>
      </c>
      <c r="AN70">
        <v>3.6692999999999998</v>
      </c>
      <c r="AO70">
        <v>6.3646000000000003</v>
      </c>
      <c r="AQ70">
        <f>INDEX($AK$4:$AO$131,ROUNDUP(ROWS(H$4:H70)/5,0),MOD(ROWS(H$4:H70)-1,5)+1)</f>
        <v>6.7187999999999999</v>
      </c>
      <c r="AT70">
        <v>145.375</v>
      </c>
      <c r="AU70">
        <v>11</v>
      </c>
      <c r="AV70">
        <v>11.761100000000001</v>
      </c>
      <c r="AW70">
        <v>15.7559</v>
      </c>
      <c r="AX70">
        <v>21.145800000000001</v>
      </c>
      <c r="AZ70">
        <f>INDEX($AT$4:$AX$131,ROUNDUP(ROWS(H$4:H70)/5,0),MOD(ROWS(H$4:H70)-1,5)+1)</f>
        <v>10.6563</v>
      </c>
      <c r="BC70">
        <v>6.2083000000000004</v>
      </c>
      <c r="BD70">
        <v>8</v>
      </c>
      <c r="BE70">
        <v>5.7168000000000001</v>
      </c>
      <c r="BF70">
        <v>5</v>
      </c>
      <c r="BG70">
        <v>5.0728999999999997</v>
      </c>
      <c r="BI70">
        <f>INDEX($BC$4:$BG$131,ROUNDUP(ROWS(H$4:H70)/5,0),MOD(ROWS(H$4:H70)-1,5)+1)</f>
        <v>21.816400000000002</v>
      </c>
      <c r="BJ70">
        <v>38.0625</v>
      </c>
      <c r="BK70">
        <v>30</v>
      </c>
      <c r="BL70">
        <v>26.194700000000001</v>
      </c>
      <c r="BM70">
        <v>34.180999999999997</v>
      </c>
      <c r="BN70">
        <v>47.583300000000001</v>
      </c>
      <c r="BP70">
        <f>INDEX($BJ$4:$BN$131,ROUNDUP(ROWS(H$4:H70)/5,0),MOD(ROWS(H$4:H70)-1,5)+1)</f>
        <v>80.897800000000004</v>
      </c>
    </row>
    <row r="71" spans="1:68" x14ac:dyDescent="0.2">
      <c r="A71">
        <v>38</v>
      </c>
      <c r="B71">
        <v>32.909500000000001</v>
      </c>
      <c r="C71">
        <v>29.855499999999999</v>
      </c>
      <c r="D71">
        <v>28</v>
      </c>
      <c r="E71">
        <v>28</v>
      </c>
      <c r="G71">
        <f>INDEX($A$4:$E$131,ROUNDUP(ROWS(H$4:H71)/5,0),MOD(ROWS(H$4:H71)-1,5)+1)</f>
        <v>32.924500000000002</v>
      </c>
      <c r="J71">
        <v>14</v>
      </c>
      <c r="K71">
        <v>11.8184</v>
      </c>
      <c r="L71">
        <v>13.289099999999999</v>
      </c>
      <c r="M71">
        <v>16.648399999999999</v>
      </c>
      <c r="N71">
        <v>7</v>
      </c>
      <c r="P71">
        <f>INDEX($J$4:$N$131,ROUNDUP(ROWS(H$4:H71)/5,0),MOD(ROWS(H$4:H71)-1,5)+1)</f>
        <v>33.747399999999999</v>
      </c>
      <c r="S71">
        <v>6640</v>
      </c>
      <c r="T71">
        <v>5403.7370000000001</v>
      </c>
      <c r="U71">
        <v>6771.25</v>
      </c>
      <c r="V71">
        <v>9623.9840000000004</v>
      </c>
      <c r="W71">
        <v>6440</v>
      </c>
      <c r="Y71">
        <f>INDEX($S$4:$W$131,ROUNDUP(ROWS(H$4:H71)/5,0),MOD(ROWS(H$4:H71)-1,5)+1)</f>
        <v>7304.3230000000003</v>
      </c>
      <c r="AB71">
        <v>7</v>
      </c>
      <c r="AC71">
        <v>7</v>
      </c>
      <c r="AD71">
        <v>7</v>
      </c>
      <c r="AE71">
        <v>7</v>
      </c>
      <c r="AF71">
        <v>7</v>
      </c>
      <c r="AH71">
        <f>INDEX($AB$4:$AF$131,ROUNDUP(ROWS(H$4:H71)/5,0),MOD(ROWS(H$4:H71)-1,5)+1)</f>
        <v>4.4478999999999997</v>
      </c>
      <c r="AK71">
        <v>11</v>
      </c>
      <c r="AL71">
        <v>8.0911000000000008</v>
      </c>
      <c r="AM71">
        <v>7</v>
      </c>
      <c r="AN71">
        <v>6.9648000000000003</v>
      </c>
      <c r="AO71">
        <v>6</v>
      </c>
      <c r="AQ71">
        <f>INDEX($AK$4:$AO$131,ROUNDUP(ROWS(H$4:H71)/5,0),MOD(ROWS(H$4:H71)-1,5)+1)</f>
        <v>10</v>
      </c>
      <c r="AT71">
        <v>23</v>
      </c>
      <c r="AU71">
        <v>19.363900000000001</v>
      </c>
      <c r="AV71">
        <v>19.907599999999999</v>
      </c>
      <c r="AW71">
        <v>22.718800000000002</v>
      </c>
      <c r="AX71">
        <v>15</v>
      </c>
      <c r="AZ71">
        <f>INDEX($AT$4:$AX$131,ROUNDUP(ROWS(H$4:H71)/5,0),MOD(ROWS(H$4:H71)-1,5)+1)</f>
        <v>39.927100000000003</v>
      </c>
      <c r="BC71">
        <v>6</v>
      </c>
      <c r="BD71">
        <v>5.2728000000000002</v>
      </c>
      <c r="BE71">
        <v>5.3815</v>
      </c>
      <c r="BF71">
        <v>6</v>
      </c>
      <c r="BG71">
        <v>6</v>
      </c>
      <c r="BI71">
        <f>INDEX($BC$4:$BG$131,ROUNDUP(ROWS(H$4:H71)/5,0),MOD(ROWS(H$4:H71)-1,5)+1)</f>
        <v>22.063199999999998</v>
      </c>
      <c r="BJ71">
        <v>55</v>
      </c>
      <c r="BK71">
        <v>50.636699999999998</v>
      </c>
      <c r="BL71">
        <v>51.289099999999998</v>
      </c>
      <c r="BM71">
        <v>54.4375</v>
      </c>
      <c r="BN71">
        <v>39</v>
      </c>
      <c r="BP71">
        <f>INDEX($BJ$4:$BN$131,ROUNDUP(ROWS(H$4:H71)/5,0),MOD(ROWS(H$4:H71)-1,5)+1)</f>
        <v>135.39779999999999</v>
      </c>
    </row>
    <row r="72" spans="1:68" x14ac:dyDescent="0.2">
      <c r="A72">
        <v>29.376300000000001</v>
      </c>
      <c r="B72">
        <v>38.852899999999998</v>
      </c>
      <c r="C72">
        <v>55.726599999999998</v>
      </c>
      <c r="D72">
        <v>41</v>
      </c>
      <c r="E72">
        <v>51.718800000000002</v>
      </c>
      <c r="G72">
        <f>INDEX($A$4:$E$131,ROUNDUP(ROWS(H$4:H72)/5,0),MOD(ROWS(H$4:H72)-1,5)+1)</f>
        <v>40.894500000000001</v>
      </c>
      <c r="J72">
        <v>10.440799999999999</v>
      </c>
      <c r="K72">
        <v>15.7454</v>
      </c>
      <c r="L72">
        <v>23</v>
      </c>
      <c r="M72">
        <v>23</v>
      </c>
      <c r="N72">
        <v>27.689499999999999</v>
      </c>
      <c r="P72">
        <f>INDEX($J$4:$N$131,ROUNDUP(ROWS(H$4:H72)/5,0),MOD(ROWS(H$4:H72)-1,5)+1)</f>
        <v>44.324199999999998</v>
      </c>
      <c r="S72">
        <v>7885.1170000000002</v>
      </c>
      <c r="T72">
        <v>7450.4170000000004</v>
      </c>
      <c r="U72">
        <v>5347.2920000000004</v>
      </c>
      <c r="V72">
        <v>5740</v>
      </c>
      <c r="W72">
        <v>7213.8280000000004</v>
      </c>
      <c r="Y72">
        <f>INDEX($S$4:$W$131,ROUNDUP(ROWS(H$4:H72)/5,0),MOD(ROWS(H$4:H72)-1,5)+1)</f>
        <v>7253.2809999999999</v>
      </c>
      <c r="AB72">
        <v>7</v>
      </c>
      <c r="AC72">
        <v>7.681</v>
      </c>
      <c r="AD72">
        <v>8.9634999999999998</v>
      </c>
      <c r="AE72">
        <v>7</v>
      </c>
      <c r="AF72">
        <v>7</v>
      </c>
      <c r="AH72">
        <f>INDEX($AB$4:$AF$131,ROUNDUP(ROWS(H$4:H72)/5,0),MOD(ROWS(H$4:H72)-1,5)+1)</f>
        <v>7.3516000000000004</v>
      </c>
      <c r="AK72">
        <v>6.6882000000000001</v>
      </c>
      <c r="AL72">
        <v>9.0429999999999993</v>
      </c>
      <c r="AM72">
        <v>12.927099999999999</v>
      </c>
      <c r="AN72">
        <v>9</v>
      </c>
      <c r="AO72">
        <v>11.0098</v>
      </c>
      <c r="AQ72">
        <f>INDEX($AK$4:$AO$131,ROUNDUP(ROWS(H$4:H72)/5,0),MOD(ROWS(H$4:H72)-1,5)+1)</f>
        <v>12.0273</v>
      </c>
      <c r="AT72">
        <v>17.064499999999999</v>
      </c>
      <c r="AU72">
        <v>21.404900000000001</v>
      </c>
      <c r="AV72">
        <v>28.0365</v>
      </c>
      <c r="AW72">
        <v>30</v>
      </c>
      <c r="AX72">
        <v>30</v>
      </c>
      <c r="AZ72">
        <f>INDEX($AT$4:$AX$131,ROUNDUP(ROWS(H$4:H72)/5,0),MOD(ROWS(H$4:H72)-1,5)+1)</f>
        <v>45.511699999999998</v>
      </c>
      <c r="BC72">
        <v>8.7525999999999993</v>
      </c>
      <c r="BD72">
        <v>10.3405</v>
      </c>
      <c r="BE72">
        <v>10.9453</v>
      </c>
      <c r="BF72">
        <v>8</v>
      </c>
      <c r="BG72">
        <v>8.6699000000000002</v>
      </c>
      <c r="BI72">
        <f>INDEX($BC$4:$BG$131,ROUNDUP(ROWS(H$4:H72)/5,0),MOD(ROWS(H$4:H72)-1,5)+1)</f>
        <v>21.296900000000001</v>
      </c>
      <c r="BJ72">
        <v>47.945999999999998</v>
      </c>
      <c r="BK72">
        <v>58.4694</v>
      </c>
      <c r="BL72">
        <v>71.346400000000003</v>
      </c>
      <c r="BM72">
        <v>90</v>
      </c>
      <c r="BN72">
        <v>79.281199999999998</v>
      </c>
      <c r="BP72">
        <f>INDEX($BJ$4:$BN$131,ROUNDUP(ROWS(H$4:H72)/5,0),MOD(ROWS(H$4:H72)-1,5)+1)</f>
        <v>160.59370000000001</v>
      </c>
    </row>
    <row r="73" spans="1:68" x14ac:dyDescent="0.2">
      <c r="A73">
        <v>72.085300000000004</v>
      </c>
      <c r="B73">
        <v>104</v>
      </c>
      <c r="C73">
        <v>51.582000000000001</v>
      </c>
      <c r="D73">
        <v>64.906300000000002</v>
      </c>
      <c r="E73">
        <v>62.895800000000001</v>
      </c>
      <c r="G73">
        <f>INDEX($A$4:$E$131,ROUNDUP(ROWS(H$4:H73)/5,0),MOD(ROWS(H$4:H73)-1,5)+1)</f>
        <v>34.75</v>
      </c>
      <c r="J73">
        <v>26.148399999999999</v>
      </c>
      <c r="K73">
        <v>18</v>
      </c>
      <c r="L73">
        <v>18.970700000000001</v>
      </c>
      <c r="M73">
        <v>19.621099999999998</v>
      </c>
      <c r="N73">
        <v>20.541699999999999</v>
      </c>
      <c r="P73">
        <f>INDEX($J$4:$N$131,ROUNDUP(ROWS(H$4:H73)/5,0),MOD(ROWS(H$4:H73)-1,5)+1)</f>
        <v>23</v>
      </c>
      <c r="S73">
        <v>7586.94</v>
      </c>
      <c r="T73">
        <v>6840</v>
      </c>
      <c r="U73">
        <v>6937.07</v>
      </c>
      <c r="V73">
        <v>4766.1719999999996</v>
      </c>
      <c r="W73">
        <v>3548.3330000000001</v>
      </c>
      <c r="Y73">
        <f>INDEX($S$4:$W$131,ROUNDUP(ROWS(H$4:H73)/5,0),MOD(ROWS(H$4:H73)-1,5)+1)</f>
        <v>7590</v>
      </c>
      <c r="AB73">
        <v>7.6418999999999997</v>
      </c>
      <c r="AC73">
        <v>9</v>
      </c>
      <c r="AD73">
        <v>8.0292999999999992</v>
      </c>
      <c r="AE73">
        <v>6.1367000000000003</v>
      </c>
      <c r="AF73">
        <v>4.1875</v>
      </c>
      <c r="AH73">
        <f>INDEX($AB$4:$AF$131,ROUNDUP(ROWS(H$4:H73)/5,0),MOD(ROWS(H$4:H73)-1,5)+1)</f>
        <v>3.5</v>
      </c>
      <c r="AK73">
        <v>12.321</v>
      </c>
      <c r="AL73">
        <v>13</v>
      </c>
      <c r="AM73">
        <v>10.087899999999999</v>
      </c>
      <c r="AN73">
        <v>13.105499999999999</v>
      </c>
      <c r="AO73">
        <v>14.729200000000001</v>
      </c>
      <c r="AQ73">
        <f>INDEX($AK$4:$AO$131,ROUNDUP(ROWS(H$4:H73)/5,0),MOD(ROWS(H$4:H73)-1,5)+1)</f>
        <v>8.5</v>
      </c>
      <c r="AT73">
        <v>28.395199999999999</v>
      </c>
      <c r="AU73">
        <v>25</v>
      </c>
      <c r="AV73">
        <v>24.029299999999999</v>
      </c>
      <c r="AW73">
        <v>19.6523</v>
      </c>
      <c r="AX73">
        <v>18.083300000000001</v>
      </c>
      <c r="AZ73">
        <f>INDEX($AT$4:$AX$131,ROUNDUP(ROWS(H$4:H73)/5,0),MOD(ROWS(H$4:H73)-1,5)+1)</f>
        <v>11.5</v>
      </c>
      <c r="BC73">
        <v>9</v>
      </c>
      <c r="BD73">
        <v>9</v>
      </c>
      <c r="BE73">
        <v>9</v>
      </c>
      <c r="BF73">
        <v>10.2422</v>
      </c>
      <c r="BG73">
        <v>9.9167000000000005</v>
      </c>
      <c r="BI73">
        <f>INDEX($BC$4:$BG$131,ROUNDUP(ROWS(H$4:H73)/5,0),MOD(ROWS(H$4:H73)-1,5)+1)</f>
        <v>18.5</v>
      </c>
      <c r="BJ73">
        <v>74.962900000000005</v>
      </c>
      <c r="BK73">
        <v>77</v>
      </c>
      <c r="BL73">
        <v>92.541700000000006</v>
      </c>
      <c r="BM73">
        <v>94.242199999999997</v>
      </c>
      <c r="BN73">
        <v>93.645799999999994</v>
      </c>
      <c r="BP73">
        <f>INDEX($BJ$4:$BN$131,ROUNDUP(ROWS(H$4:H73)/5,0),MOD(ROWS(H$4:H73)-1,5)+1)</f>
        <v>84.5</v>
      </c>
    </row>
    <row r="74" spans="1:68" x14ac:dyDescent="0.2">
      <c r="A74">
        <v>33</v>
      </c>
      <c r="B74">
        <v>48.6387</v>
      </c>
      <c r="C74">
        <v>34.085900000000002</v>
      </c>
      <c r="D74">
        <v>23.087199999999999</v>
      </c>
      <c r="E74">
        <v>27</v>
      </c>
      <c r="G74">
        <f>INDEX($A$4:$E$131,ROUNDUP(ROWS(H$4:H74)/5,0),MOD(ROWS(H$4:H74)-1,5)+1)</f>
        <v>15.210900000000001</v>
      </c>
      <c r="J74">
        <v>22</v>
      </c>
      <c r="K74">
        <v>44.997999999999998</v>
      </c>
      <c r="L74">
        <v>25.970700000000001</v>
      </c>
      <c r="M74">
        <v>9.1302000000000003</v>
      </c>
      <c r="N74">
        <v>6</v>
      </c>
      <c r="P74">
        <f>INDEX($J$4:$N$131,ROUNDUP(ROWS(H$4:H74)/5,0),MOD(ROWS(H$4:H74)-1,5)+1)</f>
        <v>8.6054999999999993</v>
      </c>
      <c r="S74">
        <v>3840</v>
      </c>
      <c r="T74">
        <v>8623.5939999999991</v>
      </c>
      <c r="U74">
        <v>5231.9920000000002</v>
      </c>
      <c r="V74">
        <v>2905.3649999999998</v>
      </c>
      <c r="W74">
        <v>4940</v>
      </c>
      <c r="Y74">
        <f>INDEX($S$4:$W$131,ROUNDUP(ROWS(H$4:H74)/5,0),MOD(ROWS(H$4:H74)-1,5)+1)</f>
        <v>8843.7759999999998</v>
      </c>
      <c r="AB74">
        <v>2</v>
      </c>
      <c r="AC74">
        <v>5.6797000000000004</v>
      </c>
      <c r="AD74">
        <v>6.5683999999999996</v>
      </c>
      <c r="AE74">
        <v>6.5651000000000002</v>
      </c>
      <c r="AF74">
        <v>5</v>
      </c>
      <c r="AH74">
        <f>INDEX($AB$4:$AF$131,ROUNDUP(ROWS(H$4:H74)/5,0),MOD(ROWS(H$4:H74)-1,5)+1)</f>
        <v>1.1783999999999999</v>
      </c>
      <c r="AK74">
        <v>14</v>
      </c>
      <c r="AL74">
        <v>20.439499999999999</v>
      </c>
      <c r="AM74">
        <v>10.769500000000001</v>
      </c>
      <c r="AN74">
        <v>3.4348999999999998</v>
      </c>
      <c r="AO74">
        <v>5</v>
      </c>
      <c r="AQ74">
        <f>INDEX($AK$4:$AO$131,ROUNDUP(ROWS(H$4:H74)/5,0),MOD(ROWS(H$4:H74)-1,5)+1)</f>
        <v>2.0703</v>
      </c>
      <c r="AT74">
        <v>21</v>
      </c>
      <c r="AU74">
        <v>53.197299999999998</v>
      </c>
      <c r="AV74">
        <v>30.4238</v>
      </c>
      <c r="AW74">
        <v>10.3477</v>
      </c>
      <c r="AX74">
        <v>8</v>
      </c>
      <c r="AZ74">
        <f>INDEX($AT$4:$AX$131,ROUNDUP(ROWS(H$4:H74)/5,0),MOD(ROWS(H$4:H74)-1,5)+1)</f>
        <v>2</v>
      </c>
      <c r="BC74">
        <v>7</v>
      </c>
      <c r="BD74">
        <v>4.2401999999999997</v>
      </c>
      <c r="BE74">
        <v>4.5683999999999996</v>
      </c>
      <c r="BF74">
        <v>5.6523000000000003</v>
      </c>
      <c r="BG74">
        <v>8</v>
      </c>
      <c r="BI74">
        <f>INDEX($BC$4:$BG$131,ROUNDUP(ROWS(H$4:H74)/5,0),MOD(ROWS(H$4:H74)-1,5)+1)</f>
        <v>13.0703</v>
      </c>
      <c r="BJ74">
        <v>90</v>
      </c>
      <c r="BK74">
        <v>122.1973</v>
      </c>
      <c r="BL74">
        <v>77.257800000000003</v>
      </c>
      <c r="BM74">
        <v>46.436199999999999</v>
      </c>
      <c r="BN74">
        <v>66</v>
      </c>
      <c r="BP74">
        <f>INDEX($BJ$4:$BN$131,ROUNDUP(ROWS(H$4:H74)/5,0),MOD(ROWS(H$4:H74)-1,5)+1)</f>
        <v>35.351599999999998</v>
      </c>
    </row>
    <row r="75" spans="1:68" x14ac:dyDescent="0.2">
      <c r="A75">
        <v>19.207000000000001</v>
      </c>
      <c r="B75">
        <v>35.291699999999999</v>
      </c>
      <c r="C75">
        <v>45.860700000000001</v>
      </c>
      <c r="D75">
        <v>28</v>
      </c>
      <c r="E75">
        <v>33.847000000000001</v>
      </c>
      <c r="G75">
        <f>INDEX($A$4:$E$131,ROUNDUP(ROWS(H$4:H75)/5,0),MOD(ROWS(H$4:H75)-1,5)+1)</f>
        <v>14.8216</v>
      </c>
      <c r="J75">
        <v>3.4022999999999999</v>
      </c>
      <c r="K75">
        <v>12.726599999999999</v>
      </c>
      <c r="L75">
        <v>25.515599999999999</v>
      </c>
      <c r="M75">
        <v>45</v>
      </c>
      <c r="N75">
        <v>55.023400000000002</v>
      </c>
      <c r="P75">
        <f>INDEX($J$4:$N$131,ROUNDUP(ROWS(H$4:H75)/5,0),MOD(ROWS(H$4:H75)-1,5)+1)</f>
        <v>13.013</v>
      </c>
      <c r="S75">
        <v>7537.6559999999999</v>
      </c>
      <c r="T75">
        <v>5886.6149999999998</v>
      </c>
      <c r="U75">
        <v>4102.37</v>
      </c>
      <c r="V75">
        <v>3940</v>
      </c>
      <c r="W75">
        <v>3438.828</v>
      </c>
      <c r="Y75">
        <f>INDEX($S$4:$W$131,ROUNDUP(ROWS(H$4:H75)/5,0),MOD(ROWS(H$4:H75)-1,5)+1)</f>
        <v>8166.1719999999996</v>
      </c>
      <c r="AB75">
        <v>5.8658999999999999</v>
      </c>
      <c r="AC75">
        <v>6</v>
      </c>
      <c r="AD75">
        <v>6.1882000000000001</v>
      </c>
      <c r="AE75">
        <v>7</v>
      </c>
      <c r="AF75">
        <v>8.6706000000000003</v>
      </c>
      <c r="AH75">
        <f>INDEX($AB$4:$AF$131,ROUNDUP(ROWS(H$4:H75)/5,0),MOD(ROWS(H$4:H75)-1,5)+1)</f>
        <v>13.5977</v>
      </c>
      <c r="AK75">
        <v>3.2682000000000002</v>
      </c>
      <c r="AL75">
        <v>5.1615000000000002</v>
      </c>
      <c r="AM75">
        <v>8.1288999999999998</v>
      </c>
      <c r="AN75">
        <v>13</v>
      </c>
      <c r="AO75">
        <v>18.847000000000001</v>
      </c>
      <c r="AQ75">
        <f>INDEX($AK$4:$AO$131,ROUNDUP(ROWS(H$4:H75)/5,0),MOD(ROWS(H$4:H75)-1,5)+1)</f>
        <v>1.5039</v>
      </c>
      <c r="AT75">
        <v>4.5365000000000002</v>
      </c>
      <c r="AU75">
        <v>12.645799999999999</v>
      </c>
      <c r="AV75">
        <v>23.763000000000002</v>
      </c>
      <c r="AW75">
        <v>40</v>
      </c>
      <c r="AX75">
        <v>75.081999999999994</v>
      </c>
      <c r="AZ75">
        <f>INDEX($AT$4:$AX$131,ROUNDUP(ROWS(H$4:H75)/5,0),MOD(ROWS(H$4:H75)-1,5)+1)</f>
        <v>12.2461</v>
      </c>
      <c r="BC75">
        <v>8</v>
      </c>
      <c r="BD75">
        <v>10.1615</v>
      </c>
      <c r="BE75">
        <v>11.623699999999999</v>
      </c>
      <c r="BF75">
        <v>10</v>
      </c>
      <c r="BG75">
        <v>6.6589</v>
      </c>
      <c r="BI75">
        <f>INDEX($BC$4:$BG$131,ROUNDUP(ROWS(H$4:H75)/5,0),MOD(ROWS(H$4:H75)-1,5)+1)</f>
        <v>9.7148000000000003</v>
      </c>
      <c r="BJ75">
        <v>30.498699999999999</v>
      </c>
      <c r="BK75">
        <v>36.887999999999998</v>
      </c>
      <c r="BL75">
        <v>47</v>
      </c>
      <c r="BM75">
        <v>47</v>
      </c>
      <c r="BN75">
        <v>82.917299999999997</v>
      </c>
      <c r="BP75">
        <f>INDEX($BJ$4:$BN$131,ROUNDUP(ROWS(H$4:H75)/5,0),MOD(ROWS(H$4:H75)-1,5)+1)</f>
        <v>31.8477</v>
      </c>
    </row>
    <row r="76" spans="1:68" x14ac:dyDescent="0.2">
      <c r="A76">
        <v>31.135400000000001</v>
      </c>
      <c r="B76">
        <v>21.772099999999998</v>
      </c>
      <c r="C76">
        <v>14.023400000000001</v>
      </c>
      <c r="D76">
        <v>28.513000000000002</v>
      </c>
      <c r="E76">
        <v>56.595700000000001</v>
      </c>
      <c r="G76">
        <f>INDEX($A$4:$E$131,ROUNDUP(ROWS(H$4:H76)/5,0),MOD(ROWS(H$4:H76)-1,5)+1)</f>
        <v>43.140599999999999</v>
      </c>
      <c r="J76">
        <v>39.126300000000001</v>
      </c>
      <c r="K76">
        <v>14.296900000000001</v>
      </c>
      <c r="L76">
        <v>7.0117000000000003</v>
      </c>
      <c r="M76">
        <v>12.313800000000001</v>
      </c>
      <c r="N76">
        <v>21.5228</v>
      </c>
      <c r="P76">
        <f>INDEX($J$4:$N$131,ROUNDUP(ROWS(H$4:H76)/5,0),MOD(ROWS(H$4:H76)-1,5)+1)</f>
        <v>47</v>
      </c>
      <c r="S76">
        <v>4740.9120000000003</v>
      </c>
      <c r="T76">
        <v>6144.9480000000003</v>
      </c>
      <c r="U76">
        <v>5792.93</v>
      </c>
      <c r="V76">
        <v>4617.2129999999997</v>
      </c>
      <c r="W76">
        <v>4548.2030000000004</v>
      </c>
      <c r="Y76">
        <f>INDEX($S$4:$W$131,ROUNDUP(ROWS(H$4:H76)/5,0),MOD(ROWS(H$4:H76)-1,5)+1)</f>
        <v>11154.06</v>
      </c>
      <c r="AB76">
        <v>9.4831000000000003</v>
      </c>
      <c r="AC76">
        <v>8.0990000000000002</v>
      </c>
      <c r="AD76">
        <v>5.5058999999999996</v>
      </c>
      <c r="AE76">
        <v>5.4856999999999996</v>
      </c>
      <c r="AF76">
        <v>6.5045999999999999</v>
      </c>
      <c r="AH76">
        <f>INDEX($AB$4:$AF$131,ROUNDUP(ROWS(H$4:H76)/5,0),MOD(ROWS(H$4:H76)-1,5)+1)</f>
        <v>45.117199999999997</v>
      </c>
      <c r="AK76">
        <v>12.7539</v>
      </c>
      <c r="AL76">
        <v>4.0495000000000001</v>
      </c>
      <c r="AM76">
        <v>3.4941</v>
      </c>
      <c r="AN76">
        <v>6.9141000000000004</v>
      </c>
      <c r="AO76">
        <v>10.5046</v>
      </c>
      <c r="AQ76">
        <f>INDEX($AK$4:$AO$131,ROUNDUP(ROWS(H$4:H76)/5,0),MOD(ROWS(H$4:H76)-1,5)+1)</f>
        <v>12.296900000000001</v>
      </c>
      <c r="AT76">
        <v>56.880200000000002</v>
      </c>
      <c r="AU76">
        <v>21.4453</v>
      </c>
      <c r="AV76">
        <v>10.5176</v>
      </c>
      <c r="AW76">
        <v>19.684899999999999</v>
      </c>
      <c r="AX76">
        <v>31.5046</v>
      </c>
      <c r="AZ76">
        <f>INDEX($AT$4:$AX$131,ROUNDUP(ROWS(H$4:H76)/5,0),MOD(ROWS(H$4:H76)-1,5)+1)</f>
        <v>63.460900000000002</v>
      </c>
      <c r="BC76">
        <v>7.4492000000000003</v>
      </c>
      <c r="BD76">
        <v>9.4753000000000007</v>
      </c>
      <c r="BE76">
        <v>10</v>
      </c>
      <c r="BF76">
        <v>9.5143000000000004</v>
      </c>
      <c r="BG76">
        <v>15.559200000000001</v>
      </c>
      <c r="BI76">
        <f>INDEX($BC$4:$BG$131,ROUNDUP(ROWS(H$4:H76)/5,0),MOD(ROWS(H$4:H76)-1,5)+1)</f>
        <v>11</v>
      </c>
      <c r="BJ76">
        <v>70.194000000000003</v>
      </c>
      <c r="BK76">
        <v>44.247399999999999</v>
      </c>
      <c r="BL76">
        <v>39.988300000000002</v>
      </c>
      <c r="BM76">
        <v>40.028599999999997</v>
      </c>
      <c r="BN76">
        <v>41.522799999999997</v>
      </c>
      <c r="BP76">
        <f>INDEX($BJ$4:$BN$131,ROUNDUP(ROWS(H$4:H76)/5,0),MOD(ROWS(H$4:H76)-1,5)+1)</f>
        <v>134.89840000000001</v>
      </c>
    </row>
    <row r="77" spans="1:68" x14ac:dyDescent="0.2">
      <c r="A77">
        <v>48.123699999999999</v>
      </c>
      <c r="B77">
        <v>31.5749</v>
      </c>
      <c r="C77">
        <v>41.607399999999998</v>
      </c>
      <c r="D77">
        <v>101.0137</v>
      </c>
      <c r="E77">
        <v>114.875</v>
      </c>
      <c r="G77">
        <f>INDEX($A$4:$E$131,ROUNDUP(ROWS(H$4:H77)/5,0),MOD(ROWS(H$4:H77)-1,5)+1)</f>
        <v>23.811199999999999</v>
      </c>
      <c r="J77">
        <v>14.065099999999999</v>
      </c>
      <c r="K77">
        <v>7.0898000000000003</v>
      </c>
      <c r="L77">
        <v>17.100300000000001</v>
      </c>
      <c r="M77">
        <v>20.322299999999998</v>
      </c>
      <c r="N77">
        <v>13.894500000000001</v>
      </c>
      <c r="P77">
        <f>INDEX($J$4:$N$131,ROUNDUP(ROWS(H$4:H77)/5,0),MOD(ROWS(H$4:H77)-1,5)+1)</f>
        <v>30.557300000000001</v>
      </c>
      <c r="S77">
        <v>4347.1620000000003</v>
      </c>
      <c r="T77">
        <v>3857.9690000000001</v>
      </c>
      <c r="U77">
        <v>4541.4319999999998</v>
      </c>
      <c r="V77">
        <v>4850.1559999999999</v>
      </c>
      <c r="W77">
        <v>5816.3670000000002</v>
      </c>
      <c r="Y77">
        <f>INDEX($S$4:$W$131,ROUNDUP(ROWS(H$4:H77)/5,0),MOD(ROWS(H$4:H77)-1,5)+1)</f>
        <v>8436.2240000000002</v>
      </c>
      <c r="AB77">
        <v>5.0129999999999999</v>
      </c>
      <c r="AC77">
        <v>3</v>
      </c>
      <c r="AD77">
        <v>5.0286</v>
      </c>
      <c r="AE77">
        <v>6.4745999999999997</v>
      </c>
      <c r="AF77">
        <v>4.9648000000000003</v>
      </c>
      <c r="AH77">
        <f>INDEX($AB$4:$AF$131,ROUNDUP(ROWS(H$4:H77)/5,0),MOD(ROWS(H$4:H77)-1,5)+1)</f>
        <v>4.6562999999999999</v>
      </c>
      <c r="AK77">
        <v>8.0195000000000007</v>
      </c>
      <c r="AL77">
        <v>5.5149999999999997</v>
      </c>
      <c r="AM77">
        <v>10.0573</v>
      </c>
      <c r="AN77">
        <v>19.253900000000002</v>
      </c>
      <c r="AO77">
        <v>15.7188</v>
      </c>
      <c r="AQ77">
        <f>INDEX($AK$4:$AO$131,ROUNDUP(ROWS(H$4:H77)/5,0),MOD(ROWS(H$4:H77)-1,5)+1)</f>
        <v>10.2057</v>
      </c>
      <c r="AT77">
        <v>18.091100000000001</v>
      </c>
      <c r="AU77">
        <v>3.4849999999999999</v>
      </c>
      <c r="AV77">
        <v>15.171900000000001</v>
      </c>
      <c r="AW77">
        <v>24.898399999999999</v>
      </c>
      <c r="AX77">
        <v>14.2012</v>
      </c>
      <c r="AZ77">
        <f>INDEX($AT$4:$AX$131,ROUNDUP(ROWS(H$4:H77)/5,0),MOD(ROWS(H$4:H77)-1,5)+1)</f>
        <v>34.408900000000003</v>
      </c>
      <c r="BC77">
        <v>16.039100000000001</v>
      </c>
      <c r="BD77">
        <v>9.4849999999999994</v>
      </c>
      <c r="BE77">
        <v>7.4785000000000004</v>
      </c>
      <c r="BF77">
        <v>8.6270000000000007</v>
      </c>
      <c r="BG77">
        <v>11.5176</v>
      </c>
      <c r="BI77">
        <f>INDEX($BC$4:$BG$131,ROUNDUP(ROWS(H$4:H77)/5,0),MOD(ROWS(H$4:H77)-1,5)+1)</f>
        <v>5.9206000000000003</v>
      </c>
      <c r="BJ77">
        <v>37.0456</v>
      </c>
      <c r="BK77">
        <v>39.784500000000001</v>
      </c>
      <c r="BL77">
        <v>75.372399999999999</v>
      </c>
      <c r="BM77">
        <v>78.408199999999994</v>
      </c>
      <c r="BN77">
        <v>56.447299999999998</v>
      </c>
      <c r="BP77">
        <f>INDEX($BJ$4:$BN$131,ROUNDUP(ROWS(H$4:H77)/5,0),MOD(ROWS(H$4:H77)-1,5)+1)</f>
        <v>120.0898</v>
      </c>
    </row>
    <row r="78" spans="1:68" x14ac:dyDescent="0.2">
      <c r="A78">
        <v>48.057299999999998</v>
      </c>
      <c r="B78">
        <v>24.9297</v>
      </c>
      <c r="C78">
        <v>64.265600000000006</v>
      </c>
      <c r="D78">
        <v>62.968800000000002</v>
      </c>
      <c r="E78">
        <v>49.637999999999998</v>
      </c>
      <c r="G78">
        <f>INDEX($A$4:$E$131,ROUNDUP(ROWS(H$4:H78)/5,0),MOD(ROWS(H$4:H78)-1,5)+1)</f>
        <v>28.520800000000001</v>
      </c>
      <c r="J78">
        <v>8.3177000000000003</v>
      </c>
      <c r="K78">
        <v>10.229200000000001</v>
      </c>
      <c r="L78">
        <v>29.859400000000001</v>
      </c>
      <c r="M78">
        <v>33.835900000000002</v>
      </c>
      <c r="N78">
        <v>24.936199999999999</v>
      </c>
      <c r="P78">
        <f>INDEX($J$4:$N$131,ROUNDUP(ROWS(H$4:H78)/5,0),MOD(ROWS(H$4:H78)-1,5)+1)</f>
        <v>11.520799999999999</v>
      </c>
      <c r="S78">
        <v>5198.8540000000003</v>
      </c>
      <c r="T78">
        <v>5625.9380000000001</v>
      </c>
      <c r="U78">
        <v>6821.25</v>
      </c>
      <c r="V78">
        <v>4537.6559999999999</v>
      </c>
      <c r="W78">
        <v>3431.471</v>
      </c>
      <c r="Y78">
        <f>INDEX($S$4:$W$131,ROUNDUP(ROWS(H$4:H78)/5,0),MOD(ROWS(H$4:H78)-1,5)+1)</f>
        <v>6716.0420000000004</v>
      </c>
      <c r="AB78">
        <v>5.0728999999999997</v>
      </c>
      <c r="AC78">
        <v>8.1145999999999994</v>
      </c>
      <c r="AD78">
        <v>11.0938</v>
      </c>
      <c r="AE78">
        <v>10.3828</v>
      </c>
      <c r="AF78">
        <v>10.595700000000001</v>
      </c>
      <c r="AH78">
        <f>INDEX($AB$4:$AF$131,ROUNDUP(ROWS(H$4:H78)/5,0),MOD(ROWS(H$4:H78)-1,5)+1)</f>
        <v>4.4504999999999999</v>
      </c>
      <c r="AK78">
        <v>5.3177000000000003</v>
      </c>
      <c r="AL78">
        <v>5.6432000000000002</v>
      </c>
      <c r="AM78">
        <v>14.015599999999999</v>
      </c>
      <c r="AN78">
        <v>15.226599999999999</v>
      </c>
      <c r="AO78">
        <v>13.063800000000001</v>
      </c>
      <c r="AQ78">
        <f>INDEX($AK$4:$AO$131,ROUNDUP(ROWS(H$4:H78)/5,0),MOD(ROWS(H$4:H78)-1,5)+1)</f>
        <v>4.3802000000000003</v>
      </c>
      <c r="AT78">
        <v>6.5365000000000002</v>
      </c>
      <c r="AU78">
        <v>8.0572999999999997</v>
      </c>
      <c r="AV78">
        <v>25.953099999999999</v>
      </c>
      <c r="AW78">
        <v>30.835899999999999</v>
      </c>
      <c r="AX78">
        <v>34.701799999999999</v>
      </c>
      <c r="AZ78">
        <f>INDEX($AT$4:$AX$131,ROUNDUP(ROWS(H$4:H78)/5,0),MOD(ROWS(H$4:H78)-1,5)+1)</f>
        <v>16.0703</v>
      </c>
      <c r="BC78">
        <v>12.5365</v>
      </c>
      <c r="BD78">
        <v>14.585900000000001</v>
      </c>
      <c r="BE78">
        <v>14.359400000000001</v>
      </c>
      <c r="BF78">
        <v>9.7655999999999992</v>
      </c>
      <c r="BG78">
        <v>5.9362000000000004</v>
      </c>
      <c r="BI78">
        <f>INDEX($BC$4:$BG$131,ROUNDUP(ROWS(H$4:H78)/5,0),MOD(ROWS(H$4:H78)-1,5)+1)</f>
        <v>5.7603999999999997</v>
      </c>
      <c r="BJ78">
        <v>56.609400000000001</v>
      </c>
      <c r="BK78">
        <v>79.145799999999994</v>
      </c>
      <c r="BL78">
        <v>114.4062</v>
      </c>
      <c r="BM78">
        <v>85.414100000000005</v>
      </c>
      <c r="BN78">
        <v>66.552700000000002</v>
      </c>
      <c r="BP78">
        <f>INDEX($BJ$4:$BN$131,ROUNDUP(ROWS(H$4:H78)/5,0),MOD(ROWS(H$4:H78)-1,5)+1)</f>
        <v>87.518199999999993</v>
      </c>
    </row>
    <row r="79" spans="1:68" x14ac:dyDescent="0.2">
      <c r="A79">
        <v>45.373699999999999</v>
      </c>
      <c r="B79">
        <v>26.136700000000001</v>
      </c>
      <c r="C79">
        <v>21.898399999999999</v>
      </c>
      <c r="D79">
        <v>18.337199999999999</v>
      </c>
      <c r="E79">
        <v>18.968800000000002</v>
      </c>
      <c r="G79">
        <f>INDEX($A$4:$E$131,ROUNDUP(ROWS(H$4:H79)/5,0),MOD(ROWS(H$4:H79)-1,5)+1)</f>
        <v>25.375</v>
      </c>
      <c r="J79">
        <v>17.186800000000002</v>
      </c>
      <c r="K79">
        <v>8.0586000000000002</v>
      </c>
      <c r="L79">
        <v>5.9661</v>
      </c>
      <c r="M79">
        <v>6.0481999999999996</v>
      </c>
      <c r="N79">
        <v>7.3437999999999999</v>
      </c>
      <c r="P79">
        <f>INDEX($J$4:$N$131,ROUNDUP(ROWS(H$4:H79)/5,0),MOD(ROWS(H$4:H79)-1,5)+1)</f>
        <v>13.7188</v>
      </c>
      <c r="S79">
        <v>5140.5860000000002</v>
      </c>
      <c r="T79">
        <v>5894.8829999999998</v>
      </c>
      <c r="U79">
        <v>6412.9170000000004</v>
      </c>
      <c r="V79">
        <v>6240.5860000000002</v>
      </c>
      <c r="W79">
        <v>5280.625</v>
      </c>
      <c r="Y79">
        <f>INDEX($S$4:$W$131,ROUNDUP(ROWS(H$4:H79)/5,0),MOD(ROWS(H$4:H79)-1,5)+1)</f>
        <v>6143.125</v>
      </c>
      <c r="AB79">
        <v>9.3795999999999999</v>
      </c>
      <c r="AC79">
        <v>5.5293000000000001</v>
      </c>
      <c r="AD79">
        <v>4.9661</v>
      </c>
      <c r="AE79">
        <v>5.5240999999999998</v>
      </c>
      <c r="AF79">
        <v>6.4062999999999999</v>
      </c>
      <c r="AH79">
        <f>INDEX($AB$4:$AF$131,ROUNDUP(ROWS(H$4:H79)/5,0),MOD(ROWS(H$4:H79)-1,5)+1)</f>
        <v>1.5938000000000001</v>
      </c>
      <c r="AK79">
        <v>8.7591000000000001</v>
      </c>
      <c r="AL79">
        <v>3.5097999999999998</v>
      </c>
      <c r="AM79">
        <v>3</v>
      </c>
      <c r="AN79">
        <v>2.5240999999999998</v>
      </c>
      <c r="AO79">
        <v>5.2812999999999999</v>
      </c>
      <c r="AQ79">
        <f>INDEX($AK$4:$AO$131,ROUNDUP(ROWS(H$4:H79)/5,0),MOD(ROWS(H$4:H79)-1,5)+1)</f>
        <v>5.9687999999999999</v>
      </c>
      <c r="AT79">
        <v>27.181000000000001</v>
      </c>
      <c r="AU79">
        <v>8.0586000000000002</v>
      </c>
      <c r="AV79">
        <v>7.4154</v>
      </c>
      <c r="AW79">
        <v>8.0963999999999992</v>
      </c>
      <c r="AX79">
        <v>10.2188</v>
      </c>
      <c r="AZ79">
        <f>INDEX($AT$4:$AX$131,ROUNDUP(ROWS(H$4:H79)/5,0),MOD(ROWS(H$4:H79)-1,5)+1)</f>
        <v>25.281300000000002</v>
      </c>
      <c r="BC79">
        <v>4.4759000000000002</v>
      </c>
      <c r="BD79">
        <v>5.4706999999999999</v>
      </c>
      <c r="BE79">
        <v>7</v>
      </c>
      <c r="BF79">
        <v>6.5240999999999998</v>
      </c>
      <c r="BG79">
        <v>7.4062000000000001</v>
      </c>
      <c r="BI79">
        <f>INDEX($BC$4:$BG$131,ROUNDUP(ROWS(H$4:H79)/5,0),MOD(ROWS(H$4:H79)-1,5)+1)</f>
        <v>4.1875</v>
      </c>
      <c r="BJ79">
        <v>60.5124</v>
      </c>
      <c r="BK79">
        <v>38.5488</v>
      </c>
      <c r="BL79">
        <v>36</v>
      </c>
      <c r="BM79">
        <v>38.379600000000003</v>
      </c>
      <c r="BN79">
        <v>65.375</v>
      </c>
      <c r="BP79">
        <f>INDEX($BJ$4:$BN$131,ROUNDUP(ROWS(H$4:H79)/5,0),MOD(ROWS(H$4:H79)-1,5)+1)</f>
        <v>57.343699999999998</v>
      </c>
    </row>
    <row r="80" spans="1:68" x14ac:dyDescent="0.2">
      <c r="A80">
        <v>38.631500000000003</v>
      </c>
      <c r="B80">
        <v>43.2637</v>
      </c>
      <c r="C80">
        <v>22.3203</v>
      </c>
      <c r="D80">
        <v>12.427099999999999</v>
      </c>
      <c r="E80">
        <v>22.805299999999999</v>
      </c>
      <c r="G80">
        <f>INDEX($A$4:$E$131,ROUNDUP(ROWS(H$4:H80)/5,0),MOD(ROWS(H$4:H80)-1,5)+1)</f>
        <v>51.183599999999998</v>
      </c>
      <c r="J80">
        <v>29.414100000000001</v>
      </c>
      <c r="K80">
        <v>42.898400000000002</v>
      </c>
      <c r="L80">
        <v>18.074200000000001</v>
      </c>
      <c r="M80">
        <v>4.9843999999999999</v>
      </c>
      <c r="N80">
        <v>9.1263000000000005</v>
      </c>
      <c r="P80">
        <f>INDEX($J$4:$N$131,ROUNDUP(ROWS(H$4:H80)/5,0),MOD(ROWS(H$4:H80)-1,5)+1)</f>
        <v>32.225299999999997</v>
      </c>
      <c r="S80">
        <v>6087.1350000000002</v>
      </c>
      <c r="T80">
        <v>7659.1409999999996</v>
      </c>
      <c r="U80">
        <v>9673.2029999999995</v>
      </c>
      <c r="V80">
        <v>8770.7289999999994</v>
      </c>
      <c r="W80">
        <v>7962.1350000000002</v>
      </c>
      <c r="Y80">
        <f>INDEX($S$4:$W$131,ROUNDUP(ROWS(H$4:H80)/5,0),MOD(ROWS(H$4:H80)-1,5)+1)</f>
        <v>10479.709999999999</v>
      </c>
      <c r="AB80">
        <v>7.0754999999999999</v>
      </c>
      <c r="AC80">
        <v>6</v>
      </c>
      <c r="AD80">
        <v>5.1016000000000004</v>
      </c>
      <c r="AE80">
        <v>4.8853999999999997</v>
      </c>
      <c r="AF80">
        <v>6</v>
      </c>
      <c r="AH80">
        <f>INDEX($AB$4:$AF$131,ROUNDUP(ROWS(H$4:H80)/5,0),MOD(ROWS(H$4:H80)-1,5)+1)</f>
        <v>2.9843999999999999</v>
      </c>
      <c r="AK80">
        <v>15.0091</v>
      </c>
      <c r="AL80">
        <v>16.084</v>
      </c>
      <c r="AM80">
        <v>5.8555000000000001</v>
      </c>
      <c r="AN80">
        <v>2.8854000000000002</v>
      </c>
      <c r="AO80">
        <v>4.8737000000000004</v>
      </c>
      <c r="AQ80">
        <f>INDEX($AK$4:$AO$131,ROUNDUP(ROWS(H$4:H80)/5,0),MOD(ROWS(H$4:H80)-1,5)+1)</f>
        <v>12.460900000000001</v>
      </c>
      <c r="AT80">
        <v>33.489600000000003</v>
      </c>
      <c r="AU80">
        <v>44.078099999999999</v>
      </c>
      <c r="AV80">
        <v>18.421900000000001</v>
      </c>
      <c r="AW80">
        <v>4.7708000000000004</v>
      </c>
      <c r="AX80">
        <v>7.4367999999999999</v>
      </c>
      <c r="AZ80">
        <f>INDEX($AT$4:$AX$131,ROUNDUP(ROWS(H$4:H80)/5,0),MOD(ROWS(H$4:H80)-1,5)+1)</f>
        <v>37.916699999999999</v>
      </c>
      <c r="BC80">
        <v>7.6132999999999997</v>
      </c>
      <c r="BD80">
        <v>7.3651999999999997</v>
      </c>
      <c r="BE80">
        <v>7.2031000000000001</v>
      </c>
      <c r="BF80">
        <v>9.8697999999999997</v>
      </c>
      <c r="BG80">
        <v>13.815799999999999</v>
      </c>
      <c r="BI80">
        <f>INDEX($BC$4:$BG$131,ROUNDUP(ROWS(H$4:H80)/5,0),MOD(ROWS(H$4:H80)-1,5)+1)</f>
        <v>9.4434000000000005</v>
      </c>
      <c r="BJ80">
        <v>129.0547</v>
      </c>
      <c r="BK80">
        <v>125.4922</v>
      </c>
      <c r="BL80">
        <v>53.929699999999997</v>
      </c>
      <c r="BM80">
        <v>47.609400000000001</v>
      </c>
      <c r="BN80">
        <v>69.494799999999998</v>
      </c>
      <c r="BP80">
        <f>INDEX($BJ$4:$BN$131,ROUNDUP(ROWS(H$4:H80)/5,0),MOD(ROWS(H$4:H80)-1,5)+1)</f>
        <v>92.592399999999998</v>
      </c>
    </row>
    <row r="81" spans="1:68" x14ac:dyDescent="0.2">
      <c r="A81">
        <v>38.912799999999997</v>
      </c>
      <c r="B81">
        <v>42.022799999999997</v>
      </c>
      <c r="C81">
        <v>26.212199999999999</v>
      </c>
      <c r="D81">
        <v>27.332000000000001</v>
      </c>
      <c r="E81">
        <v>27.927099999999999</v>
      </c>
      <c r="G81">
        <f>INDEX($A$4:$E$131,ROUNDUP(ROWS(H$4:H81)/5,0),MOD(ROWS(H$4:H81)-1,5)+1)</f>
        <v>21.835899999999999</v>
      </c>
      <c r="J81">
        <v>38.1693</v>
      </c>
      <c r="K81">
        <v>60.440100000000001</v>
      </c>
      <c r="L81">
        <v>29.667300000000001</v>
      </c>
      <c r="M81">
        <v>15.6152</v>
      </c>
      <c r="N81">
        <v>5.1523000000000003</v>
      </c>
      <c r="P81">
        <f>INDEX($J$4:$N$131,ROUNDUP(ROWS(H$4:H81)/5,0),MOD(ROWS(H$4:H81)-1,5)+1)</f>
        <v>23.773399999999999</v>
      </c>
      <c r="S81">
        <v>8845.3389999999999</v>
      </c>
      <c r="T81">
        <v>6021.6409999999996</v>
      </c>
      <c r="U81">
        <v>5333.88</v>
      </c>
      <c r="V81">
        <v>6406.4059999999999</v>
      </c>
      <c r="W81">
        <v>7101.5879999999997</v>
      </c>
      <c r="Y81">
        <f>INDEX($S$4:$W$131,ROUNDUP(ROWS(H$4:H81)/5,0),MOD(ROWS(H$4:H81)-1,5)+1)</f>
        <v>7982.9690000000001</v>
      </c>
      <c r="AB81">
        <v>7.2930000000000001</v>
      </c>
      <c r="AC81">
        <v>9.7981999999999996</v>
      </c>
      <c r="AD81">
        <v>11.3939</v>
      </c>
      <c r="AE81">
        <v>9.2792999999999992</v>
      </c>
      <c r="AF81">
        <v>6.5365000000000002</v>
      </c>
      <c r="AH81">
        <f>INDEX($AB$4:$AF$131,ROUNDUP(ROWS(H$4:H81)/5,0),MOD(ROWS(H$4:H81)-1,5)+1)</f>
        <v>6.4023000000000003</v>
      </c>
      <c r="AK81">
        <v>10.309900000000001</v>
      </c>
      <c r="AL81">
        <v>14.403600000000001</v>
      </c>
      <c r="AM81">
        <v>10.8184</v>
      </c>
      <c r="AN81">
        <v>7.8339999999999996</v>
      </c>
      <c r="AO81">
        <v>7.1523000000000003</v>
      </c>
      <c r="AQ81">
        <f>INDEX($AK$4:$AO$131,ROUNDUP(ROWS(H$4:H81)/5,0),MOD(ROWS(H$4:H81)-1,5)+1)</f>
        <v>7.5156000000000001</v>
      </c>
      <c r="AT81">
        <v>20.067699999999999</v>
      </c>
      <c r="AU81">
        <v>35.600900000000003</v>
      </c>
      <c r="AV81">
        <v>33.424500000000002</v>
      </c>
      <c r="AW81">
        <v>22.060500000000001</v>
      </c>
      <c r="AX81">
        <v>7.2317999999999998</v>
      </c>
      <c r="AZ81">
        <f>INDEX($AT$4:$AX$131,ROUNDUP(ROWS(H$4:H81)/5,0),MOD(ROWS(H$4:H81)-1,5)+1)</f>
        <v>25.515599999999999</v>
      </c>
      <c r="BC81">
        <v>9.2759999999999998</v>
      </c>
      <c r="BD81">
        <v>5.8026999999999997</v>
      </c>
      <c r="BE81">
        <v>4.3939000000000004</v>
      </c>
      <c r="BF81">
        <v>5.7773000000000003</v>
      </c>
      <c r="BG81">
        <v>8.5365000000000002</v>
      </c>
      <c r="BI81">
        <f>INDEX($BC$4:$BG$131,ROUNDUP(ROWS(H$4:H81)/5,0),MOD(ROWS(H$4:H81)-1,5)+1)</f>
        <v>9.5155999999999992</v>
      </c>
      <c r="BJ81">
        <v>93.825500000000005</v>
      </c>
      <c r="BK81">
        <v>104.83459999999999</v>
      </c>
      <c r="BL81">
        <v>83.181600000000003</v>
      </c>
      <c r="BM81">
        <v>65.955100000000002</v>
      </c>
      <c r="BN81">
        <v>42.145800000000001</v>
      </c>
      <c r="BP81">
        <f>INDEX($BJ$4:$BN$131,ROUNDUP(ROWS(H$4:H81)/5,0),MOD(ROWS(H$4:H81)-1,5)+1)</f>
        <v>121.9883</v>
      </c>
    </row>
    <row r="82" spans="1:68" x14ac:dyDescent="0.2">
      <c r="A82">
        <v>21.1022</v>
      </c>
      <c r="B82">
        <v>26.264299999999999</v>
      </c>
      <c r="C82">
        <v>49.293599999999998</v>
      </c>
      <c r="D82">
        <v>173.70439999999999</v>
      </c>
      <c r="E82">
        <v>302.50389999999999</v>
      </c>
      <c r="G82">
        <f>INDEX($A$4:$E$131,ROUNDUP(ROWS(H$4:H82)/5,0),MOD(ROWS(H$4:H82)-1,5)+1)</f>
        <v>8</v>
      </c>
      <c r="J82">
        <v>6.6204000000000001</v>
      </c>
      <c r="K82">
        <v>8.6295999999999999</v>
      </c>
      <c r="L82">
        <v>17.832699999999999</v>
      </c>
      <c r="M82">
        <v>46.635399999999997</v>
      </c>
      <c r="N82">
        <v>65.873000000000005</v>
      </c>
      <c r="P82">
        <f>INDEX($J$4:$N$131,ROUNDUP(ROWS(H$4:H82)/5,0),MOD(ROWS(H$4:H82)-1,5)+1)</f>
        <v>20</v>
      </c>
      <c r="S82">
        <v>7343.6459999999997</v>
      </c>
      <c r="T82">
        <v>8403.4770000000008</v>
      </c>
      <c r="U82">
        <v>9228.4770000000008</v>
      </c>
      <c r="V82">
        <v>8081.9269999999997</v>
      </c>
      <c r="W82">
        <v>7281.4059999999999</v>
      </c>
      <c r="Y82">
        <f>INDEX($S$4:$W$131,ROUNDUP(ROWS(H$4:H82)/5,0),MOD(ROWS(H$4:H82)-1,5)+1)</f>
        <v>11048.2</v>
      </c>
      <c r="AB82">
        <v>7.4817999999999998</v>
      </c>
      <c r="AC82">
        <v>22.279900000000001</v>
      </c>
      <c r="AD82">
        <v>38.732399999999998</v>
      </c>
      <c r="AE82">
        <v>16.157599999999999</v>
      </c>
      <c r="AF82">
        <v>11.363899999999999</v>
      </c>
      <c r="AH82">
        <f>INDEX($AB$4:$AF$131,ROUNDUP(ROWS(H$4:H82)/5,0),MOD(ROWS(H$4:H82)-1,5)+1)</f>
        <v>2</v>
      </c>
      <c r="AK82">
        <v>6.7226999999999997</v>
      </c>
      <c r="AL82">
        <v>8.6348000000000003</v>
      </c>
      <c r="AM82">
        <v>18.371700000000001</v>
      </c>
      <c r="AN82">
        <v>28.949200000000001</v>
      </c>
      <c r="AO82">
        <v>38.053400000000003</v>
      </c>
      <c r="AQ82">
        <f>INDEX($AK$4:$AO$131,ROUNDUP(ROWS(H$4:H82)/5,0),MOD(ROWS(H$4:H82)-1,5)+1)</f>
        <v>5</v>
      </c>
      <c r="AT82">
        <v>6.7591000000000001</v>
      </c>
      <c r="AU82">
        <v>27.533899999999999</v>
      </c>
      <c r="AV82">
        <v>48.847700000000003</v>
      </c>
      <c r="AW82">
        <v>30</v>
      </c>
      <c r="AX82">
        <v>26.026700000000002</v>
      </c>
      <c r="AZ82">
        <f>INDEX($AT$4:$AX$131,ROUNDUP(ROWS(H$4:H82)/5,0),MOD(ROWS(H$4:H82)-1,5)+1)</f>
        <v>23.615200000000002</v>
      </c>
      <c r="BC82">
        <v>10.6204</v>
      </c>
      <c r="BD82">
        <v>11.127000000000001</v>
      </c>
      <c r="BE82">
        <v>12.256500000000001</v>
      </c>
      <c r="BF82">
        <v>11</v>
      </c>
      <c r="BG82">
        <v>10.2988</v>
      </c>
      <c r="BI82">
        <f>INDEX($BC$4:$BG$131,ROUNDUP(ROWS(H$4:H82)/5,0),MOD(ROWS(H$4:H82)-1,5)+1)</f>
        <v>6.3848000000000003</v>
      </c>
      <c r="BJ82">
        <v>50.102200000000003</v>
      </c>
      <c r="BK82">
        <v>53.010399999999997</v>
      </c>
      <c r="BL82">
        <v>77.126300000000001</v>
      </c>
      <c r="BM82">
        <v>122.0039</v>
      </c>
      <c r="BN82">
        <v>135.095</v>
      </c>
      <c r="BP82">
        <f>INDEX($BJ$4:$BN$131,ROUNDUP(ROWS(H$4:H82)/5,0),MOD(ROWS(H$4:H82)-1,5)+1)</f>
        <v>108.9316</v>
      </c>
    </row>
    <row r="83" spans="1:68" x14ac:dyDescent="0.2">
      <c r="A83">
        <v>105.4896</v>
      </c>
      <c r="B83">
        <v>28</v>
      </c>
      <c r="C83">
        <v>16.101600000000001</v>
      </c>
      <c r="D83">
        <v>16</v>
      </c>
      <c r="E83">
        <v>39.208300000000001</v>
      </c>
      <c r="G83">
        <f>INDEX($A$4:$E$131,ROUNDUP(ROWS(H$4:H83)/5,0),MOD(ROWS(H$4:H83)-1,5)+1)</f>
        <v>22.528600000000001</v>
      </c>
      <c r="J83">
        <v>12.3073</v>
      </c>
      <c r="K83">
        <v>6</v>
      </c>
      <c r="L83">
        <v>1.0423</v>
      </c>
      <c r="M83">
        <v>6.1483999999999996</v>
      </c>
      <c r="N83">
        <v>14.9779</v>
      </c>
      <c r="P83">
        <f>INDEX($J$4:$N$131,ROUNDUP(ROWS(H$4:H83)/5,0),MOD(ROWS(H$4:H83)-1,5)+1)</f>
        <v>20.5215</v>
      </c>
      <c r="S83">
        <v>9802.5</v>
      </c>
      <c r="T83">
        <v>7640</v>
      </c>
      <c r="U83">
        <v>7441.6930000000002</v>
      </c>
      <c r="V83">
        <v>7268.3850000000002</v>
      </c>
      <c r="W83">
        <v>6514.74</v>
      </c>
      <c r="Y83">
        <f>INDEX($S$4:$W$131,ROUNDUP(ROWS(H$4:H83)/5,0),MOD(ROWS(H$4:H83)-1,5)+1)</f>
        <v>7586.94</v>
      </c>
      <c r="AB83">
        <v>5.9009999999999998</v>
      </c>
      <c r="AC83">
        <v>5</v>
      </c>
      <c r="AD83">
        <v>4.0084999999999997</v>
      </c>
      <c r="AE83">
        <v>3.1419000000000001</v>
      </c>
      <c r="AF83">
        <v>4.4504999999999999</v>
      </c>
      <c r="AH83">
        <f>INDEX($AB$4:$AF$131,ROUNDUP(ROWS(H$4:H83)/5,0),MOD(ROWS(H$4:H83)-1,5)+1)</f>
        <v>6.9238</v>
      </c>
      <c r="AK83">
        <v>11.208299999999999</v>
      </c>
      <c r="AL83">
        <v>4</v>
      </c>
      <c r="AM83">
        <v>2.0169000000000001</v>
      </c>
      <c r="AN83">
        <v>4.5742000000000003</v>
      </c>
      <c r="AO83">
        <v>8.6263000000000005</v>
      </c>
      <c r="AQ83">
        <f>INDEX($AK$4:$AO$131,ROUNDUP(ROWS(H$4:H83)/5,0),MOD(ROWS(H$4:H83)-1,5)+1)</f>
        <v>4.1595000000000004</v>
      </c>
      <c r="AT83">
        <v>12.010400000000001</v>
      </c>
      <c r="AU83">
        <v>3</v>
      </c>
      <c r="AV83">
        <v>2.0085000000000002</v>
      </c>
      <c r="AW83">
        <v>5.4322999999999997</v>
      </c>
      <c r="AX83">
        <v>8.9009999999999998</v>
      </c>
      <c r="AZ83">
        <f>INDEX($AT$4:$AX$131,ROUNDUP(ROWS(H$4:H83)/5,0),MOD(ROWS(H$4:H83)-1,5)+1)</f>
        <v>19.238299999999999</v>
      </c>
      <c r="BC83">
        <v>7.9009999999999998</v>
      </c>
      <c r="BD83">
        <v>7</v>
      </c>
      <c r="BE83">
        <v>5.0168999999999997</v>
      </c>
      <c r="BF83">
        <v>7.5742000000000003</v>
      </c>
      <c r="BG83">
        <v>8.7253000000000007</v>
      </c>
      <c r="BI83">
        <f>INDEX($BC$4:$BG$131,ROUNDUP(ROWS(H$4:H83)/5,0),MOD(ROWS(H$4:H83)-1,5)+1)</f>
        <v>8.0827000000000009</v>
      </c>
      <c r="BJ83">
        <v>57.031199999999998</v>
      </c>
      <c r="BK83">
        <v>30</v>
      </c>
      <c r="BL83">
        <v>25.042300000000001</v>
      </c>
      <c r="BM83">
        <v>29.290400000000002</v>
      </c>
      <c r="BN83">
        <v>32.175800000000002</v>
      </c>
      <c r="BP83">
        <f>INDEX($BJ$4:$BN$131,ROUNDUP(ROWS(H$4:H83)/5,0),MOD(ROWS(H$4:H83)-1,5)+1)</f>
        <v>78.988900000000001</v>
      </c>
    </row>
    <row r="84" spans="1:68" x14ac:dyDescent="0.2">
      <c r="A84">
        <v>49.238300000000002</v>
      </c>
      <c r="B84">
        <v>82.671199999999999</v>
      </c>
      <c r="C84">
        <v>89.222700000000003</v>
      </c>
      <c r="D84">
        <v>41.259099999999997</v>
      </c>
      <c r="E84">
        <v>46.552100000000003</v>
      </c>
      <c r="G84">
        <f>INDEX($A$4:$E$131,ROUNDUP(ROWS(H$4:H84)/5,0),MOD(ROWS(H$4:H84)-1,5)+1)</f>
        <v>29.2057</v>
      </c>
      <c r="J84">
        <v>70.626999999999995</v>
      </c>
      <c r="K84">
        <v>54.724600000000002</v>
      </c>
      <c r="L84">
        <v>6.1367000000000003</v>
      </c>
      <c r="M84">
        <v>10.225899999999999</v>
      </c>
      <c r="N84">
        <v>10.6328</v>
      </c>
      <c r="P84">
        <f>INDEX($J$4:$N$131,ROUNDUP(ROWS(H$4:H84)/5,0),MOD(ROWS(H$4:H84)-1,5)+1)</f>
        <v>42.038400000000003</v>
      </c>
      <c r="S84">
        <v>6178.0860000000002</v>
      </c>
      <c r="T84">
        <v>6578.8670000000002</v>
      </c>
      <c r="U84">
        <v>6434.5959999999995</v>
      </c>
      <c r="V84">
        <v>4730.0389999999998</v>
      </c>
      <c r="W84">
        <v>3203.0210000000002</v>
      </c>
      <c r="Y84">
        <f>INDEX($S$4:$W$131,ROUNDUP(ROWS(H$4:H84)/5,0),MOD(ROWS(H$4:H84)-1,5)+1)</f>
        <v>12094.56</v>
      </c>
      <c r="AB84">
        <v>6.8574000000000002</v>
      </c>
      <c r="AC84">
        <v>7.5124000000000004</v>
      </c>
      <c r="AD84">
        <v>7</v>
      </c>
      <c r="AE84">
        <v>6.7740999999999998</v>
      </c>
      <c r="AF84">
        <v>6</v>
      </c>
      <c r="AH84">
        <f>INDEX($AB$4:$AF$131,ROUNDUP(ROWS(H$4:H84)/5,0),MOD(ROWS(H$4:H84)-1,5)+1)</f>
        <v>26.559899999999999</v>
      </c>
      <c r="AK84">
        <v>20.525400000000001</v>
      </c>
      <c r="AL84">
        <v>22.6113</v>
      </c>
      <c r="AM84">
        <v>13.726599999999999</v>
      </c>
      <c r="AN84">
        <v>6.4518000000000004</v>
      </c>
      <c r="AO84">
        <v>7.6327999999999996</v>
      </c>
      <c r="AQ84">
        <f>INDEX($AK$4:$AO$131,ROUNDUP(ROWS(H$4:H84)/5,0),MOD(ROWS(H$4:H84)-1,5)+1)</f>
        <v>4.6029</v>
      </c>
      <c r="AT84">
        <v>68.818399999999997</v>
      </c>
      <c r="AU84">
        <v>56.724600000000002</v>
      </c>
      <c r="AV84">
        <v>6</v>
      </c>
      <c r="AW84">
        <v>7.8072999999999997</v>
      </c>
      <c r="AX84">
        <v>13.265599999999999</v>
      </c>
      <c r="AZ84">
        <f>INDEX($AT$4:$AX$131,ROUNDUP(ROWS(H$4:H84)/5,0),MOD(ROWS(H$4:H84)-1,5)+1)</f>
        <v>37.942700000000002</v>
      </c>
      <c r="BC84">
        <v>9.6190999999999995</v>
      </c>
      <c r="BD84">
        <v>10</v>
      </c>
      <c r="BE84">
        <v>11.7806</v>
      </c>
      <c r="BF84">
        <v>14.3223</v>
      </c>
      <c r="BG84">
        <v>11.265599999999999</v>
      </c>
      <c r="BI84">
        <f>INDEX($BC$4:$BG$131,ROUNDUP(ROWS(H$4:H84)/5,0),MOD(ROWS(H$4:H84)-1,5)+1)</f>
        <v>14.2057</v>
      </c>
      <c r="BJ84">
        <v>63.337899999999998</v>
      </c>
      <c r="BK84">
        <v>61.0319</v>
      </c>
      <c r="BL84">
        <v>52.532600000000002</v>
      </c>
      <c r="BM84">
        <v>73.159499999999994</v>
      </c>
      <c r="BN84">
        <v>57.674500000000002</v>
      </c>
      <c r="BP84">
        <f>INDEX($BJ$4:$BN$131,ROUNDUP(ROWS(H$4:H84)/5,0),MOD(ROWS(H$4:H84)-1,5)+1)</f>
        <v>78.684200000000004</v>
      </c>
    </row>
    <row r="85" spans="1:68" x14ac:dyDescent="0.2">
      <c r="A85">
        <v>29</v>
      </c>
      <c r="B85">
        <v>22.0501</v>
      </c>
      <c r="C85">
        <v>13.354200000000001</v>
      </c>
      <c r="D85">
        <v>11.237</v>
      </c>
      <c r="E85">
        <v>24.979199999999999</v>
      </c>
      <c r="G85">
        <f>INDEX($A$4:$E$131,ROUNDUP(ROWS(H$4:H85)/5,0),MOD(ROWS(H$4:H85)-1,5)+1)</f>
        <v>27.177700000000002</v>
      </c>
      <c r="J85">
        <v>8</v>
      </c>
      <c r="K85">
        <v>8</v>
      </c>
      <c r="L85">
        <v>17.510400000000001</v>
      </c>
      <c r="M85">
        <v>9.8437999999999999</v>
      </c>
      <c r="N85">
        <v>5.7291999999999996</v>
      </c>
      <c r="P85">
        <f>INDEX($J$4:$N$131,ROUNDUP(ROWS(H$4:H85)/5,0),MOD(ROWS(H$4:H85)-1,5)+1)</f>
        <v>18.4297</v>
      </c>
      <c r="S85">
        <v>7240</v>
      </c>
      <c r="T85">
        <v>12502.04</v>
      </c>
      <c r="U85">
        <v>7698.3329999999996</v>
      </c>
      <c r="V85">
        <v>10526.2</v>
      </c>
      <c r="W85">
        <v>9225.4169999999995</v>
      </c>
      <c r="Y85">
        <f>INDEX($S$4:$W$131,ROUNDUP(ROWS(H$4:H85)/5,0),MOD(ROWS(H$4:H85)-1,5)+1)</f>
        <v>9332.8389999999999</v>
      </c>
      <c r="AB85">
        <v>6</v>
      </c>
      <c r="AC85">
        <v>6.9927999999999999</v>
      </c>
      <c r="AD85">
        <v>6.1353999999999997</v>
      </c>
      <c r="AE85">
        <v>5.2370000000000001</v>
      </c>
      <c r="AF85">
        <v>5</v>
      </c>
      <c r="AH85">
        <f>INDEX($AB$4:$AF$131,ROUNDUP(ROWS(H$4:H85)/5,0),MOD(ROWS(H$4:H85)-1,5)+1)</f>
        <v>4.3209999999999997</v>
      </c>
      <c r="AK85">
        <v>5</v>
      </c>
      <c r="AL85">
        <v>4.0072000000000001</v>
      </c>
      <c r="AM85">
        <v>5.7291999999999996</v>
      </c>
      <c r="AN85">
        <v>2.9479000000000002</v>
      </c>
      <c r="AO85">
        <v>5.1771000000000003</v>
      </c>
      <c r="AQ85">
        <f>INDEX($AK$4:$AO$131,ROUNDUP(ROWS(H$4:H85)/5,0),MOD(ROWS(H$4:H85)-1,5)+1)</f>
        <v>7.0716000000000001</v>
      </c>
      <c r="AT85">
        <v>8</v>
      </c>
      <c r="AU85">
        <v>12.9642</v>
      </c>
      <c r="AV85">
        <v>20.781300000000002</v>
      </c>
      <c r="AW85">
        <v>9.0286000000000008</v>
      </c>
      <c r="AX85">
        <v>5</v>
      </c>
      <c r="AZ85">
        <f>INDEX($AT$4:$AX$131,ROUNDUP(ROWS(H$4:H85)/5,0),MOD(ROWS(H$4:H85)-1,5)+1)</f>
        <v>15.3581</v>
      </c>
      <c r="BC85">
        <v>6</v>
      </c>
      <c r="BD85">
        <v>4.0143000000000004</v>
      </c>
      <c r="BE85">
        <v>5.7291999999999996</v>
      </c>
      <c r="BF85">
        <v>9.0520999999999994</v>
      </c>
      <c r="BG85">
        <v>8.0937000000000001</v>
      </c>
      <c r="BI85">
        <f>INDEX($BC$4:$BG$131,ROUNDUP(ROWS(H$4:H85)/5,0),MOD(ROWS(H$4:H85)-1,5)+1)</f>
        <v>16.464200000000002</v>
      </c>
      <c r="BJ85">
        <v>41</v>
      </c>
      <c r="BK85">
        <v>30.078800000000001</v>
      </c>
      <c r="BL85">
        <v>44.697899999999997</v>
      </c>
      <c r="BM85">
        <v>48.526000000000003</v>
      </c>
      <c r="BN85">
        <v>42.645800000000001</v>
      </c>
      <c r="BP85">
        <f>INDEX($BJ$4:$BN$131,ROUNDUP(ROWS(H$4:H85)/5,0),MOD(ROWS(H$4:H85)-1,5)+1)</f>
        <v>87.074200000000005</v>
      </c>
    </row>
    <row r="86" spans="1:68" x14ac:dyDescent="0.2">
      <c r="A86">
        <v>41.145800000000001</v>
      </c>
      <c r="B86">
        <v>60.875700000000002</v>
      </c>
      <c r="C86">
        <v>87.125</v>
      </c>
      <c r="D86">
        <v>98.100300000000004</v>
      </c>
      <c r="E86">
        <v>35.395800000000001</v>
      </c>
      <c r="G86">
        <f>INDEX($A$4:$E$131,ROUNDUP(ROWS(H$4:H86)/5,0),MOD(ROWS(H$4:H86)-1,5)+1)</f>
        <v>27.515599999999999</v>
      </c>
      <c r="J86">
        <v>6.0182000000000002</v>
      </c>
      <c r="K86">
        <v>13.961600000000001</v>
      </c>
      <c r="L86">
        <v>27.707000000000001</v>
      </c>
      <c r="M86">
        <v>36.839199999999998</v>
      </c>
      <c r="N86">
        <v>34.791699999999999</v>
      </c>
      <c r="P86">
        <f>INDEX($J$4:$N$131,ROUNDUP(ROWS(H$4:H86)/5,0),MOD(ROWS(H$4:H86)-1,5)+1)</f>
        <v>19.484400000000001</v>
      </c>
      <c r="S86">
        <v>5599.8959999999997</v>
      </c>
      <c r="T86">
        <v>7576.0020000000004</v>
      </c>
      <c r="U86">
        <v>12598.98</v>
      </c>
      <c r="V86">
        <v>9805.82</v>
      </c>
      <c r="W86">
        <v>7660.8329999999996</v>
      </c>
      <c r="Y86">
        <f>INDEX($S$4:$W$131,ROUNDUP(ROWS(H$4:H86)/5,0),MOD(ROWS(H$4:H86)-1,5)+1)</f>
        <v>5552.24</v>
      </c>
      <c r="AB86">
        <v>5</v>
      </c>
      <c r="AC86">
        <v>5</v>
      </c>
      <c r="AD86">
        <v>5.2851999999999997</v>
      </c>
      <c r="AE86">
        <v>6</v>
      </c>
      <c r="AF86">
        <v>5.9245000000000001</v>
      </c>
      <c r="AH86">
        <f>INDEX($AB$4:$AF$131,ROUNDUP(ROWS(H$4:H86)/5,0),MOD(ROWS(H$4:H86)-1,5)+1)</f>
        <v>2</v>
      </c>
      <c r="AK86">
        <v>8.0182000000000002</v>
      </c>
      <c r="AL86">
        <v>12.276</v>
      </c>
      <c r="AM86">
        <v>18.425799999999999</v>
      </c>
      <c r="AN86">
        <v>20.3919</v>
      </c>
      <c r="AO86">
        <v>11.6602</v>
      </c>
      <c r="AQ86">
        <f>INDEX($AK$4:$AO$131,ROUNDUP(ROWS(H$4:H86)/5,0),MOD(ROWS(H$4:H86)-1,5)+1)</f>
        <v>9.5052000000000003</v>
      </c>
      <c r="AT86">
        <v>5.5091000000000001</v>
      </c>
      <c r="AU86">
        <v>14.190099999999999</v>
      </c>
      <c r="AV86">
        <v>31.417999999999999</v>
      </c>
      <c r="AW86">
        <v>43.713500000000003</v>
      </c>
      <c r="AX86">
        <v>35.791699999999999</v>
      </c>
      <c r="AZ86">
        <f>INDEX($AT$4:$AX$131,ROUNDUP(ROWS(H$4:H86)/5,0),MOD(ROWS(H$4:H86)-1,5)+1)</f>
        <v>15.484400000000001</v>
      </c>
      <c r="BC86">
        <v>7</v>
      </c>
      <c r="BD86">
        <v>5.7714999999999996</v>
      </c>
      <c r="BE86">
        <v>4.2851999999999997</v>
      </c>
      <c r="BF86">
        <v>4.8391999999999999</v>
      </c>
      <c r="BG86">
        <v>4.0754999999999999</v>
      </c>
      <c r="BI86">
        <f>INDEX($BC$4:$BG$131,ROUNDUP(ROWS(H$4:H86)/5,0),MOD(ROWS(H$4:H86)-1,5)+1)</f>
        <v>10.7318</v>
      </c>
      <c r="BJ86">
        <v>37.472700000000003</v>
      </c>
      <c r="BK86">
        <v>47.056600000000003</v>
      </c>
      <c r="BL86">
        <v>60.718699999999998</v>
      </c>
      <c r="BM86">
        <v>53.231099999999998</v>
      </c>
      <c r="BN86">
        <v>43.697899999999997</v>
      </c>
      <c r="BP86">
        <f>INDEX($BJ$4:$BN$131,ROUNDUP(ROWS(H$4:H86)/5,0),MOD(ROWS(H$4:H86)-1,5)+1)</f>
        <v>159.70310000000001</v>
      </c>
    </row>
    <row r="87" spans="1:68" x14ac:dyDescent="0.2">
      <c r="A87">
        <v>20</v>
      </c>
      <c r="B87">
        <v>13.4102</v>
      </c>
      <c r="C87">
        <v>22.023399999999999</v>
      </c>
      <c r="D87">
        <v>30.2988</v>
      </c>
      <c r="E87">
        <v>47.915999999999997</v>
      </c>
      <c r="G87">
        <f>INDEX($A$4:$E$131,ROUNDUP(ROWS(H$4:H87)/5,0),MOD(ROWS(H$4:H87)-1,5)+1)</f>
        <v>15.052099999999999</v>
      </c>
      <c r="J87">
        <v>4</v>
      </c>
      <c r="K87">
        <v>4</v>
      </c>
      <c r="L87">
        <v>5.6406000000000001</v>
      </c>
      <c r="M87">
        <v>10.199199999999999</v>
      </c>
      <c r="N87">
        <v>26.916</v>
      </c>
      <c r="P87">
        <f>INDEX($J$4:$N$131,ROUNDUP(ROWS(H$4:H87)/5,0),MOD(ROWS(H$4:H87)-1,5)+1)</f>
        <v>7.3874000000000004</v>
      </c>
      <c r="S87">
        <v>10740</v>
      </c>
      <c r="T87">
        <v>13375.94</v>
      </c>
      <c r="U87">
        <v>9438.4380000000001</v>
      </c>
      <c r="V87">
        <v>5180.625</v>
      </c>
      <c r="W87">
        <v>3100.7420000000002</v>
      </c>
      <c r="Y87">
        <f>INDEX($S$4:$W$131,ROUNDUP(ROWS(H$4:H87)/5,0),MOD(ROWS(H$4:H87)-1,5)+1)</f>
        <v>8430.69</v>
      </c>
      <c r="AB87">
        <v>4</v>
      </c>
      <c r="AC87">
        <v>4.9413999999999998</v>
      </c>
      <c r="AD87">
        <v>6.6406000000000001</v>
      </c>
      <c r="AE87">
        <v>7.6999000000000004</v>
      </c>
      <c r="AF87">
        <v>11.551399999999999</v>
      </c>
      <c r="AH87">
        <f>INDEX($AB$4:$AF$131,ROUNDUP(ROWS(H$4:H87)/5,0),MOD(ROWS(H$4:H87)-1,5)+1)</f>
        <v>2.7884000000000002</v>
      </c>
      <c r="AK87">
        <v>3</v>
      </c>
      <c r="AL87">
        <v>2.0586000000000002</v>
      </c>
      <c r="AM87">
        <v>3.6406000000000001</v>
      </c>
      <c r="AN87">
        <v>5.3997000000000002</v>
      </c>
      <c r="AO87">
        <v>12.3926</v>
      </c>
      <c r="AQ87">
        <f>INDEX($AK$4:$AO$131,ROUNDUP(ROWS(H$4:H87)/5,0),MOD(ROWS(H$4:H87)-1,5)+1)</f>
        <v>3.3170999999999999</v>
      </c>
      <c r="AT87">
        <v>5</v>
      </c>
      <c r="AU87">
        <v>8.7655999999999992</v>
      </c>
      <c r="AV87">
        <v>8.1797000000000004</v>
      </c>
      <c r="AW87">
        <v>11.4993</v>
      </c>
      <c r="AX87">
        <v>31.467400000000001</v>
      </c>
      <c r="AZ87">
        <f>INDEX($AT$4:$AX$131,ROUNDUP(ROWS(H$4:H87)/5,0),MOD(ROWS(H$4:H87)-1,5)+1)</f>
        <v>6.1406000000000001</v>
      </c>
      <c r="BC87">
        <v>6</v>
      </c>
      <c r="BD87">
        <v>8.8241999999999994</v>
      </c>
      <c r="BE87">
        <v>10.640599999999999</v>
      </c>
      <c r="BF87">
        <v>13.099600000000001</v>
      </c>
      <c r="BG87">
        <v>10.448600000000001</v>
      </c>
      <c r="BI87">
        <f>INDEX($BC$4:$BG$131,ROUNDUP(ROWS(H$4:H87)/5,0),MOD(ROWS(H$4:H87)-1,5)+1)</f>
        <v>8.0175999999999998</v>
      </c>
      <c r="BJ87">
        <v>36</v>
      </c>
      <c r="BK87">
        <v>30.351600000000001</v>
      </c>
      <c r="BL87">
        <v>32.460900000000002</v>
      </c>
      <c r="BM87">
        <v>48.397100000000002</v>
      </c>
      <c r="BN87">
        <v>85.542299999999997</v>
      </c>
      <c r="BP87">
        <f>INDEX($BJ$4:$BN$131,ROUNDUP(ROWS(H$4:H87)/5,0),MOD(ROWS(H$4:H87)-1,5)+1)</f>
        <v>63</v>
      </c>
    </row>
    <row r="88" spans="1:68" x14ac:dyDescent="0.2">
      <c r="A88">
        <v>42.875</v>
      </c>
      <c r="B88">
        <v>43.453099999999999</v>
      </c>
      <c r="C88">
        <v>67.375</v>
      </c>
      <c r="D88">
        <v>53.742800000000003</v>
      </c>
      <c r="E88">
        <v>34.964799999999997</v>
      </c>
      <c r="G88">
        <f>INDEX($A$4:$E$131,ROUNDUP(ROWS(H$4:H88)/5,0),MOD(ROWS(H$4:H88)-1,5)+1)</f>
        <v>18.604800000000001</v>
      </c>
      <c r="J88">
        <v>36.476599999999998</v>
      </c>
      <c r="K88">
        <v>27.093800000000002</v>
      </c>
      <c r="L88">
        <v>26.675799999999999</v>
      </c>
      <c r="M88">
        <v>18.510400000000001</v>
      </c>
      <c r="N88">
        <v>8.9765999999999995</v>
      </c>
      <c r="P88">
        <f>INDEX($J$4:$N$131,ROUNDUP(ROWS(H$4:H88)/5,0),MOD(ROWS(H$4:H88)-1,5)+1)</f>
        <v>7.1627999999999998</v>
      </c>
      <c r="S88">
        <v>5551.7190000000001</v>
      </c>
      <c r="T88">
        <v>13624.57</v>
      </c>
      <c r="U88">
        <v>13299.77</v>
      </c>
      <c r="V88">
        <v>7606.4059999999999</v>
      </c>
      <c r="W88">
        <v>6411.7449999999999</v>
      </c>
      <c r="Y88">
        <f>INDEX($S$4:$W$131,ROUNDUP(ROWS(H$4:H88)/5,0),MOD(ROWS(H$4:H88)-1,5)+1)</f>
        <v>11798.07</v>
      </c>
      <c r="AB88">
        <v>8.1327999999999996</v>
      </c>
      <c r="AC88">
        <v>5.3183999999999996</v>
      </c>
      <c r="AD88">
        <v>5.6680000000000001</v>
      </c>
      <c r="AE88">
        <v>5.3444000000000003</v>
      </c>
      <c r="AF88">
        <v>5.6706000000000003</v>
      </c>
      <c r="AH88">
        <f>INDEX($AB$4:$AF$131,ROUNDUP(ROWS(H$4:H88)/5,0),MOD(ROWS(H$4:H88)-1,5)+1)</f>
        <v>2.8372000000000002</v>
      </c>
      <c r="AK88">
        <v>13.609400000000001</v>
      </c>
      <c r="AL88">
        <v>10.273400000000001</v>
      </c>
      <c r="AM88">
        <v>15.011699999999999</v>
      </c>
      <c r="AN88">
        <v>12.099600000000001</v>
      </c>
      <c r="AO88">
        <v>4.9766000000000004</v>
      </c>
      <c r="AQ88">
        <f>INDEX($AK$4:$AO$131,ROUNDUP(ROWS(H$4:H88)/5,0),MOD(ROWS(H$4:H88)-1,5)+1)</f>
        <v>4.4185999999999996</v>
      </c>
      <c r="AT88">
        <v>43.171900000000001</v>
      </c>
      <c r="AU88">
        <v>24.550799999999999</v>
      </c>
      <c r="AV88">
        <v>20.343800000000002</v>
      </c>
      <c r="AW88">
        <v>16.443999999999999</v>
      </c>
      <c r="AX88">
        <v>10.988300000000001</v>
      </c>
      <c r="AZ88">
        <f>INDEX($AT$4:$AX$131,ROUNDUP(ROWS(H$4:H88)/5,0),MOD(ROWS(H$4:H88)-1,5)+1)</f>
        <v>6</v>
      </c>
      <c r="BC88">
        <v>7.6093999999999999</v>
      </c>
      <c r="BD88">
        <v>7</v>
      </c>
      <c r="BE88">
        <v>7</v>
      </c>
      <c r="BF88">
        <v>5.6887999999999996</v>
      </c>
      <c r="BG88">
        <v>5.6706000000000003</v>
      </c>
      <c r="BI88">
        <f>INDEX($BC$4:$BG$131,ROUNDUP(ROWS(H$4:H88)/5,0),MOD(ROWS(H$4:H88)-1,5)+1)</f>
        <v>8</v>
      </c>
      <c r="BJ88">
        <v>92.4375</v>
      </c>
      <c r="BK88">
        <v>56.599600000000002</v>
      </c>
      <c r="BL88">
        <v>73.730500000000006</v>
      </c>
      <c r="BM88">
        <v>81.477199999999996</v>
      </c>
      <c r="BN88">
        <v>51.5182</v>
      </c>
      <c r="BP88">
        <f>INDEX($BJ$4:$BN$131,ROUNDUP(ROWS(H$4:H88)/5,0),MOD(ROWS(H$4:H88)-1,5)+1)</f>
        <v>72.441400000000002</v>
      </c>
    </row>
    <row r="89" spans="1:68" x14ac:dyDescent="0.2">
      <c r="A89">
        <v>31.340499999999999</v>
      </c>
      <c r="B89">
        <v>69.984399999999994</v>
      </c>
      <c r="C89">
        <v>103.82550000000001</v>
      </c>
      <c r="D89">
        <v>86.320300000000003</v>
      </c>
      <c r="E89">
        <v>51.797499999999999</v>
      </c>
      <c r="G89">
        <f>INDEX($A$4:$E$131,ROUNDUP(ROWS(H$4:H89)/5,0),MOD(ROWS(H$4:H89)-1,5)+1)</f>
        <v>18.117799999999999</v>
      </c>
      <c r="J89">
        <v>9.6379999999999999</v>
      </c>
      <c r="K89">
        <v>24.644500000000001</v>
      </c>
      <c r="L89">
        <v>45.466799999999999</v>
      </c>
      <c r="M89">
        <v>51.101599999999998</v>
      </c>
      <c r="N89">
        <v>24.584</v>
      </c>
      <c r="P89">
        <f>INDEX($J$4:$N$131,ROUNDUP(ROWS(H$4:H89)/5,0),MOD(ROWS(H$4:H89)-1,5)+1)</f>
        <v>5.3742999999999999</v>
      </c>
      <c r="S89">
        <v>5125.2870000000003</v>
      </c>
      <c r="T89">
        <v>4889.74</v>
      </c>
      <c r="U89">
        <v>9280.0390000000007</v>
      </c>
      <c r="V89">
        <v>11286.88</v>
      </c>
      <c r="W89">
        <v>8272.5519999999997</v>
      </c>
      <c r="Y89">
        <f>INDEX($S$4:$W$131,ROUNDUP(ROWS(H$4:H89)/5,0),MOD(ROWS(H$4:H89)-1,5)+1)</f>
        <v>8614.3490000000002</v>
      </c>
      <c r="AB89">
        <v>4.681</v>
      </c>
      <c r="AC89">
        <v>5.2995000000000001</v>
      </c>
      <c r="AD89">
        <v>7.2826000000000004</v>
      </c>
      <c r="AE89">
        <v>7.3672000000000004</v>
      </c>
      <c r="AF89">
        <v>7</v>
      </c>
      <c r="AH89">
        <f>INDEX($AB$4:$AF$131,ROUNDUP(ROWS(H$4:H89)/5,0),MOD(ROWS(H$4:H89)-1,5)+1)</f>
        <v>5.2512999999999996</v>
      </c>
      <c r="AK89">
        <v>6.2975000000000003</v>
      </c>
      <c r="AL89">
        <v>13.197900000000001</v>
      </c>
      <c r="AM89">
        <v>17.282599999999999</v>
      </c>
      <c r="AN89">
        <v>21.796900000000001</v>
      </c>
      <c r="AO89">
        <v>11.617800000000001</v>
      </c>
      <c r="AQ89">
        <f>INDEX($AK$4:$AO$131,ROUNDUP(ROWS(H$4:H89)/5,0),MOD(ROWS(H$4:H89)-1,5)+1)</f>
        <v>2.4973999999999998</v>
      </c>
      <c r="AT89">
        <v>11.319000000000001</v>
      </c>
      <c r="AU89">
        <v>21.746099999999998</v>
      </c>
      <c r="AV89">
        <v>50.085900000000002</v>
      </c>
      <c r="AW89">
        <v>58.570300000000003</v>
      </c>
      <c r="AX89">
        <v>33.842399999999998</v>
      </c>
      <c r="AZ89">
        <f>INDEX($AT$4:$AX$131,ROUNDUP(ROWS(H$4:H89)/5,0),MOD(ROWS(H$4:H89)-1,5)+1)</f>
        <v>6.6257000000000001</v>
      </c>
      <c r="BC89">
        <v>10.6165</v>
      </c>
      <c r="BD89">
        <v>13</v>
      </c>
      <c r="BE89">
        <v>12.358700000000001</v>
      </c>
      <c r="BF89">
        <v>8.2030999999999992</v>
      </c>
      <c r="BG89">
        <v>6.6516999999999999</v>
      </c>
      <c r="BI89">
        <f>INDEX($BC$4:$BG$131,ROUNDUP(ROWS(H$4:H89)/5,0),MOD(ROWS(H$4:H89)-1,5)+1)</f>
        <v>10.502599999999999</v>
      </c>
      <c r="BJ89">
        <v>40.319000000000003</v>
      </c>
      <c r="BK89">
        <v>64.390600000000006</v>
      </c>
      <c r="BL89">
        <v>106.4987</v>
      </c>
      <c r="BM89">
        <v>110.9766</v>
      </c>
      <c r="BN89">
        <v>66.853499999999997</v>
      </c>
      <c r="BP89">
        <f>INDEX($BJ$4:$BN$131,ROUNDUP(ROWS(H$4:H89)/5,0),MOD(ROWS(H$4:H89)-1,5)+1)</f>
        <v>48.117800000000003</v>
      </c>
    </row>
    <row r="90" spans="1:68" x14ac:dyDescent="0.2">
      <c r="A90">
        <v>28.729199999999999</v>
      </c>
      <c r="B90">
        <v>91.828100000000006</v>
      </c>
      <c r="C90">
        <v>60.960900000000002</v>
      </c>
      <c r="D90">
        <v>31.768899999999999</v>
      </c>
      <c r="E90">
        <v>30.1172</v>
      </c>
      <c r="G90">
        <f>INDEX($A$4:$E$131,ROUNDUP(ROWS(H$4:H90)/5,0),MOD(ROWS(H$4:H90)-1,5)+1)</f>
        <v>9.8861000000000008</v>
      </c>
      <c r="J90">
        <v>8.4167000000000005</v>
      </c>
      <c r="K90">
        <v>5.0781000000000001</v>
      </c>
      <c r="L90">
        <v>4</v>
      </c>
      <c r="M90">
        <v>7.8007999999999997</v>
      </c>
      <c r="N90">
        <v>8.0292999999999992</v>
      </c>
      <c r="P90">
        <f>INDEX($J$4:$N$131,ROUNDUP(ROWS(H$4:H90)/5,0),MOD(ROWS(H$4:H90)-1,5)+1)</f>
        <v>8.2974999999999994</v>
      </c>
      <c r="S90">
        <v>9194.1669999999995</v>
      </c>
      <c r="T90">
        <v>6760.3130000000001</v>
      </c>
      <c r="U90">
        <v>12853.67</v>
      </c>
      <c r="V90">
        <v>12155.56</v>
      </c>
      <c r="W90">
        <v>9040</v>
      </c>
      <c r="Y90">
        <f>INDEX($S$4:$W$131,ROUNDUP(ROWS(H$4:H90)/5,0),MOD(ROWS(H$4:H90)-1,5)+1)</f>
        <v>9773.5939999999991</v>
      </c>
      <c r="AB90">
        <v>3.7707999999999999</v>
      </c>
      <c r="AC90">
        <v>3.2812999999999999</v>
      </c>
      <c r="AD90">
        <v>3.3633000000000002</v>
      </c>
      <c r="AE90">
        <v>7.4341999999999997</v>
      </c>
      <c r="AF90">
        <v>4.7447999999999997</v>
      </c>
      <c r="AH90">
        <f>INDEX($AB$4:$AF$131,ROUNDUP(ROWS(H$4:H90)/5,0),MOD(ROWS(H$4:H90)-1,5)+1)</f>
        <v>5.8197000000000001</v>
      </c>
      <c r="AK90">
        <v>3.0625</v>
      </c>
      <c r="AL90">
        <v>2.6406000000000001</v>
      </c>
      <c r="AM90">
        <v>3</v>
      </c>
      <c r="AN90">
        <v>4.9004000000000003</v>
      </c>
      <c r="AO90">
        <v>5.3430999999999997</v>
      </c>
      <c r="AQ90">
        <f>INDEX($AK$4:$AO$131,ROUNDUP(ROWS(H$4:H90)/5,0),MOD(ROWS(H$4:H90)-1,5)+1)</f>
        <v>2.0832999999999999</v>
      </c>
      <c r="AT90">
        <v>13.604200000000001</v>
      </c>
      <c r="AU90">
        <v>7.7187999999999999</v>
      </c>
      <c r="AV90">
        <v>7.6367000000000003</v>
      </c>
      <c r="AW90">
        <v>16.234999999999999</v>
      </c>
      <c r="AX90">
        <v>10.489599999999999</v>
      </c>
      <c r="AZ90">
        <f>INDEX($AT$4:$AX$131,ROUNDUP(ROWS(H$4:H90)/5,0),MOD(ROWS(H$4:H90)-1,5)+1)</f>
        <v>8.6060999999999996</v>
      </c>
      <c r="BC90">
        <v>6.3541999999999996</v>
      </c>
      <c r="BD90">
        <v>7.2812000000000001</v>
      </c>
      <c r="BE90">
        <v>6.7266000000000004</v>
      </c>
      <c r="BF90">
        <v>6.6334999999999997</v>
      </c>
      <c r="BG90">
        <v>7.6569000000000003</v>
      </c>
      <c r="BI90">
        <f>INDEX($BC$4:$BG$131,ROUNDUP(ROWS(H$4:H90)/5,0),MOD(ROWS(H$4:H90)-1,5)+1)</f>
        <v>8.5319000000000003</v>
      </c>
      <c r="BJ90">
        <v>37.958300000000001</v>
      </c>
      <c r="BK90">
        <v>41.968699999999998</v>
      </c>
      <c r="BL90">
        <v>39.996099999999998</v>
      </c>
      <c r="BM90">
        <v>39.167299999999997</v>
      </c>
      <c r="BN90">
        <v>44.941400000000002</v>
      </c>
      <c r="BP90">
        <f>INDEX($BJ$4:$BN$131,ROUNDUP(ROWS(H$4:H90)/5,0),MOD(ROWS(H$4:H90)-1,5)+1)</f>
        <v>53.237000000000002</v>
      </c>
    </row>
    <row r="91" spans="1:68" x14ac:dyDescent="0.2">
      <c r="A91">
        <v>55.619799999999998</v>
      </c>
      <c r="B91">
        <v>58.520200000000003</v>
      </c>
      <c r="C91">
        <v>31.705100000000002</v>
      </c>
      <c r="D91">
        <v>10.875</v>
      </c>
      <c r="E91">
        <v>18.993500000000001</v>
      </c>
      <c r="G91">
        <f>INDEX($A$4:$E$131,ROUNDUP(ROWS(H$4:H91)/5,0),MOD(ROWS(H$4:H91)-1,5)+1)</f>
        <v>44.604199999999999</v>
      </c>
      <c r="J91">
        <v>12.671900000000001</v>
      </c>
      <c r="K91">
        <v>10.334</v>
      </c>
      <c r="L91">
        <v>7.6308999999999996</v>
      </c>
      <c r="M91">
        <v>18.7578</v>
      </c>
      <c r="N91">
        <v>13.550800000000001</v>
      </c>
      <c r="P91">
        <f>INDEX($J$4:$N$131,ROUNDUP(ROWS(H$4:H91)/5,0),MOD(ROWS(H$4:H91)-1,5)+1)</f>
        <v>21.822900000000001</v>
      </c>
      <c r="S91">
        <v>9103.0210000000006</v>
      </c>
      <c r="T91">
        <v>6495.8590000000004</v>
      </c>
      <c r="U91">
        <v>9608.3590000000004</v>
      </c>
      <c r="V91">
        <v>13036.09</v>
      </c>
      <c r="W91">
        <v>8224.2450000000008</v>
      </c>
      <c r="Y91">
        <f>INDEX($S$4:$W$131,ROUNDUP(ROWS(H$4:H91)/5,0),MOD(ROWS(H$4:H91)-1,5)+1)</f>
        <v>5912.9170000000004</v>
      </c>
      <c r="AB91">
        <v>3.2604000000000002</v>
      </c>
      <c r="AC91">
        <v>3.3704000000000001</v>
      </c>
      <c r="AD91">
        <v>4.2617000000000003</v>
      </c>
      <c r="AE91">
        <v>5</v>
      </c>
      <c r="AF91">
        <v>4.3639000000000001</v>
      </c>
      <c r="AH91">
        <f>INDEX($AB$4:$AF$131,ROUNDUP(ROWS(H$4:H91)/5,0),MOD(ROWS(H$4:H91)-1,5)+1)</f>
        <v>16.229199999999999</v>
      </c>
      <c r="AK91">
        <v>12.5625</v>
      </c>
      <c r="AL91">
        <v>10.7044</v>
      </c>
      <c r="AM91">
        <v>4.4766000000000004</v>
      </c>
      <c r="AN91">
        <v>2.3672</v>
      </c>
      <c r="AO91">
        <v>5.1802999999999999</v>
      </c>
      <c r="AQ91">
        <f>INDEX($AK$4:$AO$131,ROUNDUP(ROWS(H$4:H91)/5,0),MOD(ROWS(H$4:H91)-1,5)+1)</f>
        <v>7.1978999999999997</v>
      </c>
      <c r="AT91">
        <v>11.9323</v>
      </c>
      <c r="AU91">
        <v>12.2227</v>
      </c>
      <c r="AV91">
        <v>8.1074000000000002</v>
      </c>
      <c r="AW91">
        <v>5.1016000000000004</v>
      </c>
      <c r="AX91">
        <v>5.9081999999999999</v>
      </c>
      <c r="AZ91">
        <f>INDEX($AT$4:$AX$131,ROUNDUP(ROWS(H$4:H91)/5,0),MOD(ROWS(H$4:H91)-1,5)+1)</f>
        <v>20.4375</v>
      </c>
      <c r="BC91">
        <v>8</v>
      </c>
      <c r="BD91">
        <v>8</v>
      </c>
      <c r="BE91">
        <v>11.154299999999999</v>
      </c>
      <c r="BF91">
        <v>13.6328</v>
      </c>
      <c r="BG91">
        <v>12.091799999999999</v>
      </c>
      <c r="BI91">
        <f>INDEX($BC$4:$BG$131,ROUNDUP(ROWS(H$4:H91)/5,0),MOD(ROWS(H$4:H91)-1,5)+1)</f>
        <v>21.218699999999998</v>
      </c>
      <c r="BJ91">
        <v>74.099000000000004</v>
      </c>
      <c r="BK91">
        <v>57.892600000000002</v>
      </c>
      <c r="BL91">
        <v>49.093699999999998</v>
      </c>
      <c r="BM91">
        <v>44.875</v>
      </c>
      <c r="BN91">
        <v>44.088500000000003</v>
      </c>
      <c r="BP91">
        <f>INDEX($BJ$4:$BN$131,ROUNDUP(ROWS(H$4:H91)/5,0),MOD(ROWS(H$4:H91)-1,5)+1)</f>
        <v>96.479200000000006</v>
      </c>
    </row>
    <row r="92" spans="1:68" x14ac:dyDescent="0.2">
      <c r="A92">
        <v>95.477199999999996</v>
      </c>
      <c r="B92">
        <v>112.6875</v>
      </c>
      <c r="C92">
        <v>66.425799999999995</v>
      </c>
      <c r="D92">
        <v>29.515599999999999</v>
      </c>
      <c r="E92">
        <v>55.436799999999998</v>
      </c>
      <c r="G92">
        <f>INDEX($A$4:$E$131,ROUNDUP(ROWS(H$4:H92)/5,0),MOD(ROWS(H$4:H92)-1,5)+1)</f>
        <v>33.683599999999998</v>
      </c>
      <c r="J92">
        <v>11.479799999999999</v>
      </c>
      <c r="K92">
        <v>26.916699999999999</v>
      </c>
      <c r="L92">
        <v>34</v>
      </c>
      <c r="M92">
        <v>16.175799999999999</v>
      </c>
      <c r="N92">
        <v>11.011699999999999</v>
      </c>
      <c r="P92">
        <f>INDEX($J$4:$N$131,ROUNDUP(ROWS(H$4:H92)/5,0),MOD(ROWS(H$4:H92)-1,5)+1)</f>
        <v>13</v>
      </c>
      <c r="S92">
        <v>2424.1149999999998</v>
      </c>
      <c r="T92">
        <v>7298.3329999999996</v>
      </c>
      <c r="U92">
        <v>7252.1090000000004</v>
      </c>
      <c r="V92">
        <v>8970.8590000000004</v>
      </c>
      <c r="W92">
        <v>6895.143</v>
      </c>
      <c r="Y92">
        <f>INDEX($S$4:$W$131,ROUNDUP(ROWS(H$4:H92)/5,0),MOD(ROWS(H$4:H92)-1,5)+1)</f>
        <v>9675.1560000000009</v>
      </c>
      <c r="AB92">
        <v>4</v>
      </c>
      <c r="AC92">
        <v>5.2916999999999996</v>
      </c>
      <c r="AD92">
        <v>4.6952999999999996</v>
      </c>
      <c r="AE92">
        <v>4.6601999999999997</v>
      </c>
      <c r="AF92">
        <v>3.6627999999999998</v>
      </c>
      <c r="AH92">
        <f>INDEX($AB$4:$AF$131,ROUNDUP(ROWS(H$4:H92)/5,0),MOD(ROWS(H$4:H92)-1,5)+1)</f>
        <v>4.6548999999999996</v>
      </c>
      <c r="AK92">
        <v>23.639299999999999</v>
      </c>
      <c r="AL92">
        <v>27.833300000000001</v>
      </c>
      <c r="AM92">
        <v>14.5625</v>
      </c>
      <c r="AN92">
        <v>7.0194999999999999</v>
      </c>
      <c r="AO92">
        <v>10.680300000000001</v>
      </c>
      <c r="AQ92">
        <f>INDEX($AK$4:$AO$131,ROUNDUP(ROWS(H$4:H92)/5,0),MOD(ROWS(H$4:H92)-1,5)+1)</f>
        <v>6.6197999999999997</v>
      </c>
      <c r="AT92">
        <v>9.5599000000000007</v>
      </c>
      <c r="AU92">
        <v>32.958300000000001</v>
      </c>
      <c r="AV92">
        <v>40.433599999999998</v>
      </c>
      <c r="AW92">
        <v>16.2148</v>
      </c>
      <c r="AX92">
        <v>9.6803000000000008</v>
      </c>
      <c r="AZ92">
        <f>INDEX($AT$4:$AX$131,ROUNDUP(ROWS(H$4:H92)/5,0),MOD(ROWS(H$4:H92)-1,5)+1)</f>
        <v>5.6548999999999996</v>
      </c>
      <c r="BC92">
        <v>11</v>
      </c>
      <c r="BD92">
        <v>8.4167000000000005</v>
      </c>
      <c r="BE92">
        <v>5.6952999999999996</v>
      </c>
      <c r="BF92">
        <v>6.9805000000000001</v>
      </c>
      <c r="BG92">
        <v>9.3371999999999993</v>
      </c>
      <c r="BI92">
        <f>INDEX($BC$4:$BG$131,ROUNDUP(ROWS(H$4:H92)/5,0),MOD(ROWS(H$4:H92)-1,5)+1)</f>
        <v>13.309900000000001</v>
      </c>
      <c r="BJ92">
        <v>50.1999</v>
      </c>
      <c r="BK92">
        <v>111.41670000000001</v>
      </c>
      <c r="BL92">
        <v>80.722700000000003</v>
      </c>
      <c r="BM92">
        <v>45.019500000000001</v>
      </c>
      <c r="BN92">
        <v>46.005899999999997</v>
      </c>
      <c r="BP92">
        <f>INDEX($BJ$4:$BN$131,ROUNDUP(ROWS(H$4:H92)/5,0),MOD(ROWS(H$4:H92)-1,5)+1)</f>
        <v>73.246099999999998</v>
      </c>
    </row>
    <row r="93" spans="1:68" x14ac:dyDescent="0.2">
      <c r="A93">
        <v>61.234400000000001</v>
      </c>
      <c r="B93">
        <v>59.916699999999999</v>
      </c>
      <c r="C93">
        <v>46.476599999999998</v>
      </c>
      <c r="D93">
        <v>35.447899999999997</v>
      </c>
      <c r="E93">
        <v>43.148400000000002</v>
      </c>
      <c r="G93">
        <f>INDEX($A$4:$E$131,ROUNDUP(ROWS(H$4:H93)/5,0),MOD(ROWS(H$4:H93)-1,5)+1)</f>
        <v>69.364599999999996</v>
      </c>
      <c r="J93">
        <v>18.8828</v>
      </c>
      <c r="K93">
        <v>20.770800000000001</v>
      </c>
      <c r="L93">
        <v>38.175800000000002</v>
      </c>
      <c r="M93">
        <v>43.697899999999997</v>
      </c>
      <c r="N93">
        <v>22.845099999999999</v>
      </c>
      <c r="P93">
        <f>INDEX($J$4:$N$131,ROUNDUP(ROWS(H$4:H93)/5,0),MOD(ROWS(H$4:H93)-1,5)+1)</f>
        <v>23.770800000000001</v>
      </c>
      <c r="S93">
        <v>5789.74</v>
      </c>
      <c r="T93">
        <v>4826.4579999999996</v>
      </c>
      <c r="U93">
        <v>5867.7340000000004</v>
      </c>
      <c r="V93">
        <v>6558.75</v>
      </c>
      <c r="W93">
        <v>4996.4449999999997</v>
      </c>
      <c r="Y93">
        <f>INDEX($S$4:$W$131,ROUNDUP(ROWS(H$4:H93)/5,0),MOD(ROWS(H$4:H93)-1,5)+1)</f>
        <v>10465</v>
      </c>
      <c r="AB93">
        <v>4.3072999999999997</v>
      </c>
      <c r="AC93">
        <v>4.3853999999999997</v>
      </c>
      <c r="AD93">
        <v>4</v>
      </c>
      <c r="AE93">
        <v>3.5104000000000002</v>
      </c>
      <c r="AF93">
        <v>2.5710000000000002</v>
      </c>
      <c r="AH93">
        <f>INDEX($AB$4:$AF$131,ROUNDUP(ROWS(H$4:H93)/5,0),MOD(ROWS(H$4:H93)-1,5)+1)</f>
        <v>3.5104000000000002</v>
      </c>
      <c r="AK93">
        <v>14.3073</v>
      </c>
      <c r="AL93">
        <v>12.541700000000001</v>
      </c>
      <c r="AM93">
        <v>15.4063</v>
      </c>
      <c r="AN93">
        <v>17.531300000000002</v>
      </c>
      <c r="AO93">
        <v>11.7096</v>
      </c>
      <c r="AQ93">
        <f>INDEX($AK$4:$AO$131,ROUNDUP(ROWS(H$4:H93)/5,0),MOD(ROWS(H$4:H93)-1,5)+1)</f>
        <v>76.947900000000004</v>
      </c>
      <c r="AT93">
        <v>10.6927</v>
      </c>
      <c r="AU93">
        <v>14.916700000000001</v>
      </c>
      <c r="AV93">
        <v>30.667999999999999</v>
      </c>
      <c r="AW93">
        <v>33.656300000000002</v>
      </c>
      <c r="AX93">
        <v>18.706399999999999</v>
      </c>
      <c r="AZ93">
        <f>INDEX($AT$4:$AX$131,ROUNDUP(ROWS(H$4:H93)/5,0),MOD(ROWS(H$4:H93)-1,5)+1)</f>
        <v>12.833299999999999</v>
      </c>
      <c r="BC93">
        <v>11.960900000000001</v>
      </c>
      <c r="BD93">
        <v>10.541700000000001</v>
      </c>
      <c r="BE93">
        <v>6.7968999999999999</v>
      </c>
      <c r="BF93">
        <v>5</v>
      </c>
      <c r="BG93">
        <v>6.7161</v>
      </c>
      <c r="BI93">
        <f>INDEX($BC$4:$BG$131,ROUNDUP(ROWS(H$4:H93)/5,0),MOD(ROWS(H$4:H93)-1,5)+1)</f>
        <v>9.5520999999999994</v>
      </c>
      <c r="BJ93">
        <v>78.375</v>
      </c>
      <c r="BK93">
        <v>96.843699999999998</v>
      </c>
      <c r="BL93">
        <v>120.58199999999999</v>
      </c>
      <c r="BM93">
        <v>132.14580000000001</v>
      </c>
      <c r="BN93">
        <v>93.680300000000003</v>
      </c>
      <c r="BP93">
        <f>INDEX($BJ$4:$BN$131,ROUNDUP(ROWS(H$4:H93)/5,0),MOD(ROWS(H$4:H93)-1,5)+1)</f>
        <v>75.25</v>
      </c>
    </row>
    <row r="94" spans="1:68" x14ac:dyDescent="0.2">
      <c r="A94">
        <v>39.257199999999997</v>
      </c>
      <c r="B94">
        <v>34.541699999999999</v>
      </c>
      <c r="C94">
        <v>65.520799999999994</v>
      </c>
      <c r="D94">
        <v>67.1738</v>
      </c>
      <c r="E94">
        <v>32.769500000000001</v>
      </c>
      <c r="G94">
        <f>INDEX($A$4:$E$131,ROUNDUP(ROWS(H$4:H94)/5,0),MOD(ROWS(H$4:H94)-1,5)+1)</f>
        <v>54.902299999999997</v>
      </c>
      <c r="J94">
        <v>6.1478000000000002</v>
      </c>
      <c r="K94">
        <v>12.8177</v>
      </c>
      <c r="L94">
        <v>27.761700000000001</v>
      </c>
      <c r="M94">
        <v>17</v>
      </c>
      <c r="N94">
        <v>29.3047</v>
      </c>
      <c r="P94">
        <f>INDEX($J$4:$N$131,ROUNDUP(ROWS(H$4:H94)/5,0),MOD(ROWS(H$4:H94)-1,5)+1)</f>
        <v>17.317699999999999</v>
      </c>
      <c r="S94">
        <v>4362.2659999999996</v>
      </c>
      <c r="T94">
        <v>4130.625</v>
      </c>
      <c r="U94">
        <v>3279.0630000000001</v>
      </c>
      <c r="V94">
        <v>4391.3670000000002</v>
      </c>
      <c r="W94">
        <v>5310.3130000000001</v>
      </c>
      <c r="Y94">
        <f>INDEX($S$4:$W$131,ROUNDUP(ROWS(H$4:H94)/5,0),MOD(ROWS(H$4:H94)-1,5)+1)</f>
        <v>15870.86</v>
      </c>
      <c r="AB94">
        <v>2</v>
      </c>
      <c r="AC94">
        <v>3.3542000000000001</v>
      </c>
      <c r="AD94">
        <v>5.7173999999999996</v>
      </c>
      <c r="AE94">
        <v>4.5430000000000001</v>
      </c>
      <c r="AF94">
        <v>2.8241999999999998</v>
      </c>
      <c r="AH94">
        <f>INDEX($AB$4:$AF$131,ROUNDUP(ROWS(H$4:H94)/5,0),MOD(ROWS(H$4:H94)-1,5)+1)</f>
        <v>8.6836000000000002</v>
      </c>
      <c r="AK94">
        <v>4.5182000000000002</v>
      </c>
      <c r="AL94">
        <v>8.0937999999999999</v>
      </c>
      <c r="AM94">
        <v>16.8919</v>
      </c>
      <c r="AN94">
        <v>7.8574000000000002</v>
      </c>
      <c r="AO94">
        <v>4.5273000000000003</v>
      </c>
      <c r="AQ94">
        <f>INDEX($AK$4:$AO$131,ROUNDUP(ROWS(H$4:H94)/5,0),MOD(ROWS(H$4:H94)-1,5)+1)</f>
        <v>60.799500000000002</v>
      </c>
      <c r="AT94">
        <v>7.5182000000000002</v>
      </c>
      <c r="AU94">
        <v>11.770799999999999</v>
      </c>
      <c r="AV94">
        <v>21.609400000000001</v>
      </c>
      <c r="AW94">
        <v>13</v>
      </c>
      <c r="AX94">
        <v>11.769500000000001</v>
      </c>
      <c r="AZ94">
        <f>INDEX($AT$4:$AX$131,ROUNDUP(ROWS(H$4:H94)/5,0),MOD(ROWS(H$4:H94)-1,5)+1)</f>
        <v>16.5794</v>
      </c>
      <c r="BC94">
        <v>10.1113</v>
      </c>
      <c r="BD94">
        <v>12.3385</v>
      </c>
      <c r="BE94">
        <v>12.7174</v>
      </c>
      <c r="BF94">
        <v>11.314500000000001</v>
      </c>
      <c r="BG94">
        <v>8.4726999999999997</v>
      </c>
      <c r="BI94">
        <f>INDEX($BC$4:$BG$131,ROUNDUP(ROWS(H$4:H94)/5,0),MOD(ROWS(H$4:H94)-1,5)+1)</f>
        <v>5.7370000000000001</v>
      </c>
      <c r="BJ94">
        <v>46.072899999999997</v>
      </c>
      <c r="BK94">
        <v>97.275999999999996</v>
      </c>
      <c r="BL94">
        <v>207.95830000000001</v>
      </c>
      <c r="BM94">
        <v>206.02340000000001</v>
      </c>
      <c r="BN94">
        <v>260.82810000000001</v>
      </c>
      <c r="BP94">
        <f>INDEX($BJ$4:$BN$131,ROUNDUP(ROWS(H$4:H94)/5,0),MOD(ROWS(H$4:H94)-1,5)+1)</f>
        <v>54.158900000000003</v>
      </c>
    </row>
    <row r="95" spans="1:68" x14ac:dyDescent="0.2">
      <c r="A95">
        <v>28.125</v>
      </c>
      <c r="B95">
        <v>36.605499999999999</v>
      </c>
      <c r="C95">
        <v>41.209000000000003</v>
      </c>
      <c r="D95">
        <v>26.871099999999998</v>
      </c>
      <c r="E95">
        <v>9</v>
      </c>
      <c r="G95">
        <f>INDEX($A$4:$E$131,ROUNDUP(ROWS(H$4:H95)/5,0),MOD(ROWS(H$4:H95)-1,5)+1)</f>
        <v>87.167299999999997</v>
      </c>
      <c r="J95">
        <v>79.625</v>
      </c>
      <c r="K95">
        <v>34.458300000000001</v>
      </c>
      <c r="L95">
        <v>88.150400000000005</v>
      </c>
      <c r="M95">
        <v>18.892600000000002</v>
      </c>
      <c r="N95">
        <v>4</v>
      </c>
      <c r="P95">
        <f>INDEX($J$4:$N$131,ROUNDUP(ROWS(H$4:H95)/5,0),MOD(ROWS(H$4:H95)-1,5)+1)</f>
        <v>6.2298</v>
      </c>
      <c r="S95">
        <v>6240</v>
      </c>
      <c r="T95">
        <v>10157.450000000001</v>
      </c>
      <c r="U95">
        <v>7750.7420000000002</v>
      </c>
      <c r="V95">
        <v>9694.8829999999998</v>
      </c>
      <c r="W95">
        <v>3440</v>
      </c>
      <c r="Y95">
        <f>INDEX($S$4:$W$131,ROUNDUP(ROWS(H$4:H95)/5,0),MOD(ROWS(H$4:H95)-1,5)+1)</f>
        <v>17429.45</v>
      </c>
      <c r="AB95">
        <v>2.375</v>
      </c>
      <c r="AC95">
        <v>5</v>
      </c>
      <c r="AD95">
        <v>4.8418000000000001</v>
      </c>
      <c r="AE95">
        <v>2.0143</v>
      </c>
      <c r="AF95">
        <v>4</v>
      </c>
      <c r="AH95">
        <f>INDEX($AB$4:$AF$131,ROUNDUP(ROWS(H$4:H95)/5,0),MOD(ROWS(H$4:H95)-1,5)+1)</f>
        <v>4.2981999999999996</v>
      </c>
      <c r="AK95">
        <v>7.125</v>
      </c>
      <c r="AL95">
        <v>11.128299999999999</v>
      </c>
      <c r="AM95">
        <v>37.3125</v>
      </c>
      <c r="AN95">
        <v>6.9641999999999999</v>
      </c>
      <c r="AO95">
        <v>2</v>
      </c>
      <c r="AQ95">
        <f>INDEX($AK$4:$AO$131,ROUNDUP(ROWS(H$4:H95)/5,0),MOD(ROWS(H$4:H95)-1,5)+1)</f>
        <v>97.1113</v>
      </c>
      <c r="AT95">
        <v>6.5</v>
      </c>
      <c r="AU95">
        <v>18.274699999999999</v>
      </c>
      <c r="AV95">
        <v>88.255899999999997</v>
      </c>
      <c r="AW95">
        <v>20.863900000000001</v>
      </c>
      <c r="AX95">
        <v>2</v>
      </c>
      <c r="AZ95">
        <f>INDEX($AT$4:$AX$131,ROUNDUP(ROWS(H$4:H95)/5,0),MOD(ROWS(H$4:H95)-1,5)+1)</f>
        <v>7.8384999999999998</v>
      </c>
      <c r="BC95">
        <v>6.625</v>
      </c>
      <c r="BD95">
        <v>10.2936</v>
      </c>
      <c r="BE95">
        <v>4.1055000000000001</v>
      </c>
      <c r="BF95">
        <v>6.0858999999999996</v>
      </c>
      <c r="BG95">
        <v>18</v>
      </c>
      <c r="BI95">
        <f>INDEX($BC$4:$BG$131,ROUNDUP(ROWS(H$4:H95)/5,0),MOD(ROWS(H$4:H95)-1,5)+1)</f>
        <v>6.5404</v>
      </c>
      <c r="BJ95">
        <v>170.375</v>
      </c>
      <c r="BK95">
        <v>75.467399999999998</v>
      </c>
      <c r="BL95">
        <v>137.67580000000001</v>
      </c>
      <c r="BM95">
        <v>59.885399999999997</v>
      </c>
      <c r="BN95">
        <v>44</v>
      </c>
      <c r="BP95">
        <f>INDEX($BJ$4:$BN$131,ROUNDUP(ROWS(H$4:H95)/5,0),MOD(ROWS(H$4:H95)-1,5)+1)</f>
        <v>51.310499999999998</v>
      </c>
    </row>
    <row r="96" spans="1:68" x14ac:dyDescent="0.2">
      <c r="A96">
        <v>9</v>
      </c>
      <c r="B96">
        <v>31.093800000000002</v>
      </c>
      <c r="C96">
        <v>30.287099999999999</v>
      </c>
      <c r="D96">
        <v>27.404299999999999</v>
      </c>
      <c r="E96">
        <v>14.578099999999999</v>
      </c>
      <c r="G96">
        <f>INDEX($A$4:$E$131,ROUNDUP(ROWS(H$4:H96)/5,0),MOD(ROWS(H$4:H96)-1,5)+1)</f>
        <v>21.726600000000001</v>
      </c>
      <c r="J96">
        <v>4.9629000000000003</v>
      </c>
      <c r="K96">
        <v>6.8411</v>
      </c>
      <c r="L96">
        <v>5.1913999999999998</v>
      </c>
      <c r="M96">
        <v>4.1348000000000003</v>
      </c>
      <c r="N96">
        <v>4.8281000000000001</v>
      </c>
      <c r="P96">
        <f>INDEX($J$4:$N$131,ROUNDUP(ROWS(H$4:H96)/5,0),MOD(ROWS(H$4:H96)-1,5)+1)</f>
        <v>3.3984000000000001</v>
      </c>
      <c r="S96">
        <v>7002.6949999999997</v>
      </c>
      <c r="T96">
        <v>5851.1980000000003</v>
      </c>
      <c r="U96">
        <v>6427.2659999999996</v>
      </c>
      <c r="V96">
        <v>7226.7969999999996</v>
      </c>
      <c r="W96">
        <v>9493.125</v>
      </c>
      <c r="Y96">
        <f>INDEX($S$4:$W$131,ROUNDUP(ROWS(H$4:H96)/5,0),MOD(ROWS(H$4:H96)-1,5)+1)</f>
        <v>14389.22</v>
      </c>
      <c r="AB96">
        <v>4</v>
      </c>
      <c r="AC96">
        <v>3.0794000000000001</v>
      </c>
      <c r="AD96">
        <v>2.0956999999999999</v>
      </c>
      <c r="AE96">
        <v>1.1348</v>
      </c>
      <c r="AF96">
        <v>2.6562999999999999</v>
      </c>
      <c r="AH96">
        <f>INDEX($AB$4:$AF$131,ROUNDUP(ROWS(H$4:H96)/5,0),MOD(ROWS(H$4:H96)-1,5)+1)</f>
        <v>2</v>
      </c>
      <c r="AK96">
        <v>2.9628999999999999</v>
      </c>
      <c r="AL96">
        <v>6.6822999999999997</v>
      </c>
      <c r="AM96">
        <v>5.1913999999999998</v>
      </c>
      <c r="AN96">
        <v>3.2694999999999999</v>
      </c>
      <c r="AO96">
        <v>4.6562999999999999</v>
      </c>
      <c r="AQ96">
        <f>INDEX($AK$4:$AO$131,ROUNDUP(ROWS(H$4:H96)/5,0),MOD(ROWS(H$4:H96)-1,5)+1)</f>
        <v>13.4375</v>
      </c>
      <c r="AT96">
        <v>2</v>
      </c>
      <c r="AU96">
        <v>6.6029</v>
      </c>
      <c r="AV96">
        <v>6.0956999999999999</v>
      </c>
      <c r="AW96">
        <v>4.2694999999999999</v>
      </c>
      <c r="AX96">
        <v>2.3437999999999999</v>
      </c>
      <c r="AZ96">
        <f>INDEX($AT$4:$AX$131,ROUNDUP(ROWS(H$4:H96)/5,0),MOD(ROWS(H$4:H96)-1,5)+1)</f>
        <v>5.9218999999999999</v>
      </c>
      <c r="BC96">
        <v>16.074200000000001</v>
      </c>
      <c r="BD96">
        <v>16.9206</v>
      </c>
      <c r="BE96">
        <v>13.3828</v>
      </c>
      <c r="BF96">
        <v>9.5390999999999995</v>
      </c>
      <c r="BG96">
        <v>9.8280999999999992</v>
      </c>
      <c r="BI96">
        <f>INDEX($BC$4:$BG$131,ROUNDUP(ROWS(H$4:H96)/5,0),MOD(ROWS(H$4:H96)-1,5)+1)</f>
        <v>2.7031000000000001</v>
      </c>
      <c r="BJ96">
        <v>39.185499999999998</v>
      </c>
      <c r="BK96">
        <v>43.602899999999998</v>
      </c>
      <c r="BL96">
        <v>42.191400000000002</v>
      </c>
      <c r="BM96">
        <v>39.404299999999999</v>
      </c>
      <c r="BN96">
        <v>43.140599999999999</v>
      </c>
      <c r="BP96">
        <f>INDEX($BJ$4:$BN$131,ROUNDUP(ROWS(H$4:H96)/5,0),MOD(ROWS(H$4:H96)-1,5)+1)</f>
        <v>23.8203</v>
      </c>
    </row>
    <row r="97" spans="1:68" x14ac:dyDescent="0.2">
      <c r="A97">
        <v>26.273399999999999</v>
      </c>
      <c r="B97">
        <v>32.494100000000003</v>
      </c>
      <c r="C97">
        <v>31.4818</v>
      </c>
      <c r="D97">
        <v>23.0625</v>
      </c>
      <c r="E97">
        <v>11.002000000000001</v>
      </c>
      <c r="G97">
        <f>INDEX($A$4:$E$131,ROUNDUP(ROWS(H$4:H97)/5,0),MOD(ROWS(H$4:H97)-1,5)+1)</f>
        <v>40.023400000000002</v>
      </c>
      <c r="J97">
        <v>15.3086</v>
      </c>
      <c r="K97">
        <v>37.953099999999999</v>
      </c>
      <c r="L97">
        <v>18.467400000000001</v>
      </c>
      <c r="M97">
        <v>9.6770999999999994</v>
      </c>
      <c r="N97">
        <v>5.9238</v>
      </c>
      <c r="P97">
        <f>INDEX($J$4:$N$131,ROUNDUP(ROWS(H$4:H97)/5,0),MOD(ROWS(H$4:H97)-1,5)+1)</f>
        <v>10.2318</v>
      </c>
      <c r="S97">
        <v>7164.6090000000004</v>
      </c>
      <c r="T97">
        <v>7687.07</v>
      </c>
      <c r="U97">
        <v>4979.4530000000004</v>
      </c>
      <c r="V97">
        <v>4436.875</v>
      </c>
      <c r="W97">
        <v>9131.2109999999993</v>
      </c>
      <c r="Y97">
        <f>INDEX($S$4:$W$131,ROUNDUP(ROWS(H$4:H97)/5,0),MOD(ROWS(H$4:H97)-1,5)+1)</f>
        <v>9687.6560000000009</v>
      </c>
      <c r="AB97">
        <v>3.7930000000000001</v>
      </c>
      <c r="AC97">
        <v>4</v>
      </c>
      <c r="AD97">
        <v>4.7591000000000001</v>
      </c>
      <c r="AE97">
        <v>5</v>
      </c>
      <c r="AF97">
        <v>3.7694999999999999</v>
      </c>
      <c r="AH97">
        <f>INDEX($AB$4:$AF$131,ROUNDUP(ROWS(H$4:H97)/5,0),MOD(ROWS(H$4:H97)-1,5)+1)</f>
        <v>3.6926999999999999</v>
      </c>
      <c r="AK97">
        <v>7.3788999999999998</v>
      </c>
      <c r="AL97">
        <v>11.3255</v>
      </c>
      <c r="AM97">
        <v>13.5182</v>
      </c>
      <c r="AN97">
        <v>6.0625</v>
      </c>
      <c r="AO97">
        <v>2</v>
      </c>
      <c r="AQ97">
        <f>INDEX($AK$4:$AO$131,ROUNDUP(ROWS(H$4:H97)/5,0),MOD(ROWS(H$4:H97)-1,5)+1)</f>
        <v>8.4322999999999997</v>
      </c>
      <c r="AT97">
        <v>21.031300000000002</v>
      </c>
      <c r="AU97">
        <v>45.953099999999999</v>
      </c>
      <c r="AV97">
        <v>24.190100000000001</v>
      </c>
      <c r="AW97">
        <v>12.6927</v>
      </c>
      <c r="AX97">
        <v>6.0781000000000001</v>
      </c>
      <c r="AZ97">
        <f>INDEX($AT$4:$AX$131,ROUNDUP(ROWS(H$4:H97)/5,0),MOD(ROWS(H$4:H97)-1,5)+1)</f>
        <v>8.2317999999999998</v>
      </c>
      <c r="BC97">
        <v>6.8281000000000001</v>
      </c>
      <c r="BD97">
        <v>6</v>
      </c>
      <c r="BE97">
        <v>7.5194999999999999</v>
      </c>
      <c r="BF97">
        <v>7.3384999999999998</v>
      </c>
      <c r="BG97">
        <v>7.6151999999999997</v>
      </c>
      <c r="BI97">
        <f>INDEX($BC$4:$BG$131,ROUNDUP(ROWS(H$4:H97)/5,0),MOD(ROWS(H$4:H97)-1,5)+1)</f>
        <v>9.3542000000000005</v>
      </c>
      <c r="BJ97">
        <v>65.410200000000003</v>
      </c>
      <c r="BK97">
        <v>68.505899999999997</v>
      </c>
      <c r="BL97">
        <v>64.2012</v>
      </c>
      <c r="BM97">
        <v>39.1875</v>
      </c>
      <c r="BN97">
        <v>23.9238</v>
      </c>
      <c r="BP97">
        <f>INDEX($BJ$4:$BN$131,ROUNDUP(ROWS(H$4:H97)/5,0),MOD(ROWS(H$4:H97)-1,5)+1)</f>
        <v>81.963499999999996</v>
      </c>
    </row>
    <row r="98" spans="1:68" x14ac:dyDescent="0.2">
      <c r="A98">
        <v>14.935499999999999</v>
      </c>
      <c r="B98">
        <v>25.401</v>
      </c>
      <c r="C98">
        <v>58.226599999999998</v>
      </c>
      <c r="D98">
        <v>63.265599999999999</v>
      </c>
      <c r="E98">
        <v>25.7318</v>
      </c>
      <c r="G98">
        <f>INDEX($A$4:$E$131,ROUNDUP(ROWS(H$4:H98)/5,0),MOD(ROWS(H$4:H98)-1,5)+1)</f>
        <v>166.92189999999999</v>
      </c>
      <c r="J98">
        <v>7.5742000000000003</v>
      </c>
      <c r="K98">
        <v>18.802099999999999</v>
      </c>
      <c r="L98">
        <v>25.496099999999998</v>
      </c>
      <c r="M98">
        <v>15.3125</v>
      </c>
      <c r="N98">
        <v>4.5617999999999999</v>
      </c>
      <c r="P98">
        <f>INDEX($J$4:$N$131,ROUNDUP(ROWS(H$4:H98)/5,0),MOD(ROWS(H$4:H98)-1,5)+1)</f>
        <v>37.828099999999999</v>
      </c>
      <c r="S98">
        <v>9616.7579999999998</v>
      </c>
      <c r="T98">
        <v>7049.7659999999996</v>
      </c>
      <c r="U98">
        <v>8860.3130000000001</v>
      </c>
      <c r="V98">
        <v>8921.25</v>
      </c>
      <c r="W98">
        <v>5100.8069999999998</v>
      </c>
      <c r="Y98">
        <f>INDEX($S$4:$W$131,ROUNDUP(ROWS(H$4:H98)/5,0),MOD(ROWS(H$4:H98)-1,5)+1)</f>
        <v>7693.125</v>
      </c>
      <c r="AB98">
        <v>3</v>
      </c>
      <c r="AC98">
        <v>6.8509000000000002</v>
      </c>
      <c r="AD98">
        <v>7.4805000000000001</v>
      </c>
      <c r="AE98">
        <v>4.5156000000000001</v>
      </c>
      <c r="AF98">
        <v>3.5617999999999999</v>
      </c>
      <c r="AH98">
        <f>INDEX($AB$4:$AF$131,ROUNDUP(ROWS(H$4:H98)/5,0),MOD(ROWS(H$4:H98)-1,5)+1)</f>
        <v>22.6875</v>
      </c>
      <c r="AK98">
        <v>3.7871000000000001</v>
      </c>
      <c r="AL98">
        <v>6.6504000000000003</v>
      </c>
      <c r="AM98">
        <v>10.519500000000001</v>
      </c>
      <c r="AN98">
        <v>9.6094000000000008</v>
      </c>
      <c r="AO98">
        <v>4.6855000000000002</v>
      </c>
      <c r="AQ98">
        <f>INDEX($AK$4:$AO$131,ROUNDUP(ROWS(H$4:H98)/5,0),MOD(ROWS(H$4:H98)-1,5)+1)</f>
        <v>32.281300000000002</v>
      </c>
      <c r="AT98">
        <v>4.7870999999999997</v>
      </c>
      <c r="AU98">
        <v>12.051399999999999</v>
      </c>
      <c r="AV98">
        <v>25.566400000000002</v>
      </c>
      <c r="AW98">
        <v>19.953099999999999</v>
      </c>
      <c r="AX98">
        <v>4.5617999999999999</v>
      </c>
      <c r="AZ98">
        <f>INDEX($AT$4:$AX$131,ROUNDUP(ROWS(H$4:H98)/5,0),MOD(ROWS(H$4:H98)-1,5)+1)</f>
        <v>41.765599999999999</v>
      </c>
      <c r="BC98">
        <v>11.574199999999999</v>
      </c>
      <c r="BD98">
        <v>11.7995</v>
      </c>
      <c r="BE98">
        <v>8.9922000000000004</v>
      </c>
      <c r="BF98">
        <v>10.9062</v>
      </c>
      <c r="BG98">
        <v>12.6836</v>
      </c>
      <c r="BI98">
        <f>INDEX($BC$4:$BG$131,ROUNDUP(ROWS(H$4:H98)/5,0),MOD(ROWS(H$4:H98)-1,5)+1)</f>
        <v>14.2187</v>
      </c>
      <c r="BJ98">
        <v>36.892600000000002</v>
      </c>
      <c r="BK98">
        <v>48.100299999999997</v>
      </c>
      <c r="BL98">
        <v>58.574199999999998</v>
      </c>
      <c r="BM98">
        <v>54.921900000000001</v>
      </c>
      <c r="BN98">
        <v>41</v>
      </c>
      <c r="BP98">
        <f>INDEX($BJ$4:$BN$131,ROUNDUP(ROWS(H$4:H98)/5,0),MOD(ROWS(H$4:H98)-1,5)+1)</f>
        <v>269.9375</v>
      </c>
    </row>
    <row r="99" spans="1:68" x14ac:dyDescent="0.2">
      <c r="A99">
        <v>17.116499999999998</v>
      </c>
      <c r="B99">
        <v>40.406300000000002</v>
      </c>
      <c r="C99">
        <v>48.292999999999999</v>
      </c>
      <c r="D99">
        <v>15.8535</v>
      </c>
      <c r="E99">
        <v>15.6875</v>
      </c>
      <c r="G99">
        <f>INDEX($A$4:$E$131,ROUNDUP(ROWS(H$4:H99)/5,0),MOD(ROWS(H$4:H99)-1,5)+1)</f>
        <v>59.363300000000002</v>
      </c>
      <c r="J99">
        <v>6.0930999999999997</v>
      </c>
      <c r="K99">
        <v>20.5443</v>
      </c>
      <c r="L99">
        <v>33.463500000000003</v>
      </c>
      <c r="M99">
        <v>15.707000000000001</v>
      </c>
      <c r="N99">
        <v>6.5208000000000004</v>
      </c>
      <c r="P99">
        <f>INDEX($J$4:$N$131,ROUNDUP(ROWS(H$4:H99)/5,0),MOD(ROWS(H$4:H99)-1,5)+1)</f>
        <v>34.202500000000001</v>
      </c>
      <c r="S99">
        <v>4100.482</v>
      </c>
      <c r="T99">
        <v>5075.1559999999999</v>
      </c>
      <c r="U99">
        <v>7372.1620000000003</v>
      </c>
      <c r="V99">
        <v>15018.32</v>
      </c>
      <c r="W99">
        <v>19552.5</v>
      </c>
      <c r="Y99">
        <f>INDEX($S$4:$W$131,ROUNDUP(ROWS(H$4:H99)/5,0),MOD(ROWS(H$4:H99)-1,5)+1)</f>
        <v>8531.0159999999996</v>
      </c>
      <c r="AB99">
        <v>3</v>
      </c>
      <c r="AC99">
        <v>4.1172000000000004</v>
      </c>
      <c r="AD99">
        <v>5.3464</v>
      </c>
      <c r="AE99">
        <v>3.6934</v>
      </c>
      <c r="AF99">
        <v>3.2604000000000002</v>
      </c>
      <c r="AH99">
        <f>INDEX($AB$4:$AF$131,ROUNDUP(ROWS(H$4:H99)/5,0),MOD(ROWS(H$4:H99)-1,5)+1)</f>
        <v>29.466100000000001</v>
      </c>
      <c r="AK99">
        <v>4.6745000000000001</v>
      </c>
      <c r="AL99">
        <v>10.724</v>
      </c>
      <c r="AM99">
        <v>17.326799999999999</v>
      </c>
      <c r="AN99">
        <v>13.400399999999999</v>
      </c>
      <c r="AO99">
        <v>3</v>
      </c>
      <c r="AQ99">
        <f>INDEX($AK$4:$AO$131,ROUNDUP(ROWS(H$4:H99)/5,0),MOD(ROWS(H$4:H99)-1,5)+1)</f>
        <v>10.209</v>
      </c>
      <c r="AT99">
        <v>5.6745000000000001</v>
      </c>
      <c r="AU99">
        <v>20.289100000000001</v>
      </c>
      <c r="AV99">
        <v>31.849</v>
      </c>
      <c r="AW99">
        <v>10.546900000000001</v>
      </c>
      <c r="AX99">
        <v>5.7812999999999999</v>
      </c>
      <c r="AZ99">
        <f>INDEX($AT$4:$AX$131,ROUNDUP(ROWS(H$4:H99)/5,0),MOD(ROWS(H$4:H99)-1,5)+1)</f>
        <v>44.620399999999997</v>
      </c>
      <c r="BC99">
        <v>12.2559</v>
      </c>
      <c r="BD99">
        <v>12.510400000000001</v>
      </c>
      <c r="BE99">
        <v>10</v>
      </c>
      <c r="BF99">
        <v>9.3866999999999994</v>
      </c>
      <c r="BG99">
        <v>7.2187000000000001</v>
      </c>
      <c r="BI99">
        <f>INDEX($BC$4:$BG$131,ROUNDUP(ROWS(H$4:H99)/5,0),MOD(ROWS(H$4:H99)-1,5)+1)</f>
        <v>10.8424</v>
      </c>
      <c r="BJ99">
        <v>52.302700000000002</v>
      </c>
      <c r="BK99">
        <v>92.205699999999993</v>
      </c>
      <c r="BL99">
        <v>114.6979</v>
      </c>
      <c r="BM99">
        <v>68.414100000000005</v>
      </c>
      <c r="BN99">
        <v>46.916699999999999</v>
      </c>
      <c r="BP99">
        <f>INDEX($BJ$4:$BN$131,ROUNDUP(ROWS(H$4:H99)/5,0),MOD(ROWS(H$4:H99)-1,5)+1)</f>
        <v>154.7552</v>
      </c>
    </row>
    <row r="100" spans="1:68" x14ac:dyDescent="0.2">
      <c r="A100">
        <v>32.372399999999999</v>
      </c>
      <c r="B100">
        <v>45.141300000000001</v>
      </c>
      <c r="C100">
        <v>51.773400000000002</v>
      </c>
      <c r="D100">
        <v>36.691400000000002</v>
      </c>
      <c r="E100">
        <v>20.343800000000002</v>
      </c>
      <c r="G100">
        <f>INDEX($A$4:$E$131,ROUNDUP(ROWS(H$4:H100)/5,0),MOD(ROWS(H$4:H100)-1,5)+1)</f>
        <v>314.36200000000002</v>
      </c>
      <c r="J100">
        <v>7.5182000000000002</v>
      </c>
      <c r="K100">
        <v>6.3893000000000004</v>
      </c>
      <c r="L100">
        <v>12.3047</v>
      </c>
      <c r="M100">
        <v>36.487000000000002</v>
      </c>
      <c r="N100">
        <v>30.539100000000001</v>
      </c>
      <c r="P100">
        <f>INDEX($J$4:$N$131,ROUNDUP(ROWS(H$4:H100)/5,0),MOD(ROWS(H$4:H100)-1,5)+1)</f>
        <v>47.304699999999997</v>
      </c>
      <c r="S100">
        <v>8624.7659999999996</v>
      </c>
      <c r="T100">
        <v>14641.11</v>
      </c>
      <c r="U100">
        <v>8647.8130000000001</v>
      </c>
      <c r="V100">
        <v>10353.02</v>
      </c>
      <c r="W100">
        <v>13741.56</v>
      </c>
      <c r="Y100">
        <f>INDEX($S$4:$W$131,ROUNDUP(ROWS(H$4:H100)/5,0),MOD(ROWS(H$4:H100)-1,5)+1)</f>
        <v>12274.38</v>
      </c>
      <c r="AB100">
        <v>3.2772999999999999</v>
      </c>
      <c r="AC100">
        <v>1.3893</v>
      </c>
      <c r="AD100">
        <v>3.2968999999999999</v>
      </c>
      <c r="AE100">
        <v>4.8716999999999997</v>
      </c>
      <c r="AF100">
        <v>4</v>
      </c>
      <c r="AH100">
        <f>INDEX($AB$4:$AF$131,ROUNDUP(ROWS(H$4:H100)/5,0),MOD(ROWS(H$4:H100)-1,5)+1)</f>
        <v>18.0456</v>
      </c>
      <c r="AK100">
        <v>4.9271000000000003</v>
      </c>
      <c r="AL100">
        <v>10.805300000000001</v>
      </c>
      <c r="AM100">
        <v>11.039099999999999</v>
      </c>
      <c r="AN100">
        <v>16.1022</v>
      </c>
      <c r="AO100">
        <v>9.4258000000000006</v>
      </c>
      <c r="AQ100">
        <f>INDEX($AK$4:$AO$131,ROUNDUP(ROWS(H$4:H100)/5,0),MOD(ROWS(H$4:H100)-1,5)+1)</f>
        <v>44.083300000000001</v>
      </c>
      <c r="AT100">
        <v>8.2408999999999999</v>
      </c>
      <c r="AU100">
        <v>8.8053000000000008</v>
      </c>
      <c r="AV100">
        <v>9.9297000000000004</v>
      </c>
      <c r="AW100">
        <v>21.128299999999999</v>
      </c>
      <c r="AX100">
        <v>20.359400000000001</v>
      </c>
      <c r="AZ100">
        <f>INDEX($AT$4:$AX$131,ROUNDUP(ROWS(H$4:H100)/5,0),MOD(ROWS(H$4:H100)-1,5)+1)</f>
        <v>55.243499999999997</v>
      </c>
      <c r="BC100">
        <v>5.4817999999999998</v>
      </c>
      <c r="BD100">
        <v>7.5839999999999996</v>
      </c>
      <c r="BE100">
        <v>10</v>
      </c>
      <c r="BF100">
        <v>9.7434999999999992</v>
      </c>
      <c r="BG100">
        <v>8.4101999999999997</v>
      </c>
      <c r="BI100">
        <f>INDEX($BC$4:$BG$131,ROUNDUP(ROWS(H$4:H100)/5,0),MOD(ROWS(H$4:H100)-1,5)+1)</f>
        <v>15.664099999999999</v>
      </c>
      <c r="BJ100">
        <v>39.7956</v>
      </c>
      <c r="BK100">
        <v>44.370399999999997</v>
      </c>
      <c r="BL100">
        <v>84.640600000000006</v>
      </c>
      <c r="BM100">
        <v>112.89579999999999</v>
      </c>
      <c r="BN100">
        <v>81.390600000000006</v>
      </c>
      <c r="BP100">
        <f>INDEX($BJ$4:$BN$131,ROUNDUP(ROWS(H$4:H100)/5,0),MOD(ROWS(H$4:H100)-1,5)+1)</f>
        <v>219.1497</v>
      </c>
    </row>
    <row r="101" spans="1:68" x14ac:dyDescent="0.2">
      <c r="A101">
        <v>14.101599999999999</v>
      </c>
      <c r="B101">
        <v>31.553999999999998</v>
      </c>
      <c r="C101">
        <v>68</v>
      </c>
      <c r="D101">
        <v>50.574199999999998</v>
      </c>
      <c r="E101">
        <v>66.114599999999996</v>
      </c>
      <c r="G101">
        <f>INDEX($A$4:$E$131,ROUNDUP(ROWS(H$4:H101)/5,0),MOD(ROWS(H$4:H101)-1,5)+1)</f>
        <v>238.37430000000001</v>
      </c>
      <c r="J101">
        <v>3.6120000000000001</v>
      </c>
      <c r="K101">
        <v>13.2546</v>
      </c>
      <c r="L101">
        <v>30</v>
      </c>
      <c r="M101">
        <v>35.808599999999998</v>
      </c>
      <c r="N101">
        <v>67.281300000000002</v>
      </c>
      <c r="P101">
        <f>INDEX($J$4:$N$131,ROUNDUP(ROWS(H$4:H101)/5,0),MOD(ROWS(H$4:H101)-1,5)+1)</f>
        <v>27.541</v>
      </c>
      <c r="S101">
        <v>12584.92</v>
      </c>
      <c r="T101">
        <v>11750.48</v>
      </c>
      <c r="U101">
        <v>12440</v>
      </c>
      <c r="V101">
        <v>11278.28</v>
      </c>
      <c r="W101">
        <v>18728.54</v>
      </c>
      <c r="Y101">
        <f>INDEX($S$4:$W$131,ROUNDUP(ROWS(H$4:H101)/5,0),MOD(ROWS(H$4:H101)-1,5)+1)</f>
        <v>4959.7920000000004</v>
      </c>
      <c r="AB101">
        <v>4.3672000000000004</v>
      </c>
      <c r="AC101">
        <v>9.9101999999999997</v>
      </c>
      <c r="AD101">
        <v>4</v>
      </c>
      <c r="AE101">
        <v>5.9362000000000004</v>
      </c>
      <c r="AF101">
        <v>7.8958000000000004</v>
      </c>
      <c r="AH101">
        <f>INDEX($AB$4:$AF$131,ROUNDUP(ROWS(H$4:H101)/5,0),MOD(ROWS(H$4:H101)-1,5)+1)</f>
        <v>16.632200000000001</v>
      </c>
      <c r="AK101">
        <v>3.6120000000000001</v>
      </c>
      <c r="AL101">
        <v>13.015000000000001</v>
      </c>
      <c r="AM101">
        <v>14</v>
      </c>
      <c r="AN101">
        <v>15.936199999999999</v>
      </c>
      <c r="AO101">
        <v>16.947900000000001</v>
      </c>
      <c r="AQ101">
        <f>INDEX($AK$4:$AO$131,ROUNDUP(ROWS(H$4:H101)/5,0),MOD(ROWS(H$4:H101)-1,5)+1)</f>
        <v>18.7559</v>
      </c>
      <c r="AT101">
        <v>2.306</v>
      </c>
      <c r="AU101">
        <v>7.2096</v>
      </c>
      <c r="AV101">
        <v>21</v>
      </c>
      <c r="AW101">
        <v>21</v>
      </c>
      <c r="AX101">
        <v>73.135400000000004</v>
      </c>
      <c r="AZ101">
        <f>INDEX($AT$4:$AX$131,ROUNDUP(ROWS(H$4:H101)/5,0),MOD(ROWS(H$4:H101)-1,5)+1)</f>
        <v>34.160800000000002</v>
      </c>
      <c r="BC101">
        <v>13.185499999999999</v>
      </c>
      <c r="BD101">
        <v>15.9551</v>
      </c>
      <c r="BE101">
        <v>13</v>
      </c>
      <c r="BF101">
        <v>9.1275999999999993</v>
      </c>
      <c r="BG101">
        <v>3.3125</v>
      </c>
      <c r="BI101">
        <f>INDEX($BC$4:$BG$131,ROUNDUP(ROWS(H$4:H101)/5,0),MOD(ROWS(H$4:H101)-1,5)+1)</f>
        <v>26.7728</v>
      </c>
      <c r="BJ101">
        <v>43.226599999999998</v>
      </c>
      <c r="BK101">
        <v>76.955100000000002</v>
      </c>
      <c r="BL101">
        <v>74</v>
      </c>
      <c r="BM101">
        <v>97.234399999999994</v>
      </c>
      <c r="BN101">
        <v>61.979199999999999</v>
      </c>
      <c r="BP101">
        <f>INDEX($BJ$4:$BN$131,ROUNDUP(ROWS(H$4:H101)/5,0),MOD(ROWS(H$4:H101)-1,5)+1)</f>
        <v>139.40360000000001</v>
      </c>
    </row>
    <row r="102" spans="1:68" x14ac:dyDescent="0.2">
      <c r="A102">
        <v>52.583300000000001</v>
      </c>
      <c r="B102">
        <v>35.156300000000002</v>
      </c>
      <c r="C102">
        <v>10.5</v>
      </c>
      <c r="D102">
        <v>13.078099999999999</v>
      </c>
      <c r="E102">
        <v>36.4375</v>
      </c>
      <c r="G102">
        <f>INDEX($A$4:$E$131,ROUNDUP(ROWS(H$4:H102)/5,0),MOD(ROWS(H$4:H102)-1,5)+1)</f>
        <v>35.796900000000001</v>
      </c>
      <c r="J102">
        <v>20.343800000000002</v>
      </c>
      <c r="K102">
        <v>7.0781000000000001</v>
      </c>
      <c r="L102">
        <v>4.3333000000000004</v>
      </c>
      <c r="M102">
        <v>26.020800000000001</v>
      </c>
      <c r="N102">
        <v>17.453099999999999</v>
      </c>
      <c r="P102">
        <f>INDEX($J$4:$N$131,ROUNDUP(ROWS(H$4:H102)/5,0),MOD(ROWS(H$4:H102)-1,5)+1)</f>
        <v>12.7318</v>
      </c>
      <c r="S102">
        <v>11931.67</v>
      </c>
      <c r="T102">
        <v>10171.77</v>
      </c>
      <c r="U102">
        <v>12956.67</v>
      </c>
      <c r="V102">
        <v>12674.9</v>
      </c>
      <c r="W102">
        <v>10755.63</v>
      </c>
      <c r="Y102">
        <f>INDEX($S$4:$W$131,ROUNDUP(ROWS(H$4:H102)/5,0),MOD(ROWS(H$4:H102)-1,5)+1)</f>
        <v>9423.8539999999994</v>
      </c>
      <c r="AB102">
        <v>37.734400000000001</v>
      </c>
      <c r="AC102">
        <v>8.4322999999999997</v>
      </c>
      <c r="AD102">
        <v>3.1667000000000001</v>
      </c>
      <c r="AE102">
        <v>17.156300000000002</v>
      </c>
      <c r="AF102">
        <v>10.2813</v>
      </c>
      <c r="AH102">
        <f>INDEX($AB$4:$AF$131,ROUNDUP(ROWS(H$4:H102)/5,0),MOD(ROWS(H$4:H102)-1,5)+1)</f>
        <v>4.8384999999999998</v>
      </c>
      <c r="AK102">
        <v>13.395799999999999</v>
      </c>
      <c r="AL102">
        <v>4.1978999999999997</v>
      </c>
      <c r="AM102">
        <v>1.3332999999999999</v>
      </c>
      <c r="AN102">
        <v>7.2916999999999996</v>
      </c>
      <c r="AO102">
        <v>8.2344000000000008</v>
      </c>
      <c r="AQ102">
        <f>INDEX($AK$4:$AO$131,ROUNDUP(ROWS(H$4:H102)/5,0),MOD(ROWS(H$4:H102)-1,5)+1)</f>
        <v>5.5129999999999999</v>
      </c>
      <c r="AT102">
        <v>87.713499999999996</v>
      </c>
      <c r="AU102">
        <v>16.822900000000001</v>
      </c>
      <c r="AV102">
        <v>2</v>
      </c>
      <c r="AW102">
        <v>23.020800000000001</v>
      </c>
      <c r="AX102">
        <v>20.578099999999999</v>
      </c>
      <c r="AZ102">
        <f>INDEX($AT$4:$AX$131,ROUNDUP(ROWS(H$4:H102)/5,0),MOD(ROWS(H$4:H102)-1,5)+1)</f>
        <v>7.4271000000000003</v>
      </c>
      <c r="BC102">
        <v>5.7031000000000001</v>
      </c>
      <c r="BD102">
        <v>6.8808999999999996</v>
      </c>
      <c r="BE102">
        <v>7</v>
      </c>
      <c r="BF102">
        <v>7.7865000000000002</v>
      </c>
      <c r="BG102">
        <v>8</v>
      </c>
      <c r="BI102">
        <f>INDEX($BC$4:$BG$131,ROUNDUP(ROWS(H$4:H102)/5,0),MOD(ROWS(H$4:H102)-1,5)+1)</f>
        <v>21.3047</v>
      </c>
      <c r="BJ102">
        <v>48.286499999999997</v>
      </c>
      <c r="BK102">
        <v>58.4512</v>
      </c>
      <c r="BL102">
        <v>30.833300000000001</v>
      </c>
      <c r="BM102">
        <v>37.583300000000001</v>
      </c>
      <c r="BN102">
        <v>34.875</v>
      </c>
      <c r="BP102">
        <f>INDEX($BJ$4:$BN$131,ROUNDUP(ROWS(H$4:H102)/5,0),MOD(ROWS(H$4:H102)-1,5)+1)</f>
        <v>78.260400000000004</v>
      </c>
    </row>
    <row r="103" spans="1:68" x14ac:dyDescent="0.2">
      <c r="A103">
        <v>67.666700000000006</v>
      </c>
      <c r="B103">
        <v>60.75</v>
      </c>
      <c r="C103">
        <v>60.527299999999997</v>
      </c>
      <c r="D103">
        <v>150.1328</v>
      </c>
      <c r="E103">
        <v>101.2188</v>
      </c>
      <c r="G103">
        <f>INDEX($A$4:$E$131,ROUNDUP(ROWS(H$4:H103)/5,0),MOD(ROWS(H$4:H103)-1,5)+1)</f>
        <v>151.25129999999999</v>
      </c>
      <c r="J103">
        <v>55.395800000000001</v>
      </c>
      <c r="K103">
        <v>31.25</v>
      </c>
      <c r="L103">
        <v>9.9452999999999996</v>
      </c>
      <c r="M103">
        <v>16.876999999999999</v>
      </c>
      <c r="N103">
        <v>37.718800000000002</v>
      </c>
      <c r="P103">
        <f>INDEX($J$4:$N$131,ROUNDUP(ROWS(H$4:H103)/5,0),MOD(ROWS(H$4:H103)-1,5)+1)</f>
        <v>16.8828</v>
      </c>
      <c r="S103">
        <v>20646.25</v>
      </c>
      <c r="T103">
        <v>14740</v>
      </c>
      <c r="U103">
        <v>9778.1509999999998</v>
      </c>
      <c r="V103">
        <v>14230.43</v>
      </c>
      <c r="W103">
        <v>7497.4219999999996</v>
      </c>
      <c r="Y103">
        <f>INDEX($S$4:$W$131,ROUNDUP(ROWS(H$4:H103)/5,0),MOD(ROWS(H$4:H103)-1,5)+1)</f>
        <v>4603.607</v>
      </c>
      <c r="AB103">
        <v>8.5417000000000005</v>
      </c>
      <c r="AC103">
        <v>5.25</v>
      </c>
      <c r="AD103">
        <v>6.2637</v>
      </c>
      <c r="AE103">
        <v>6.2401999999999997</v>
      </c>
      <c r="AF103">
        <v>5.2617000000000003</v>
      </c>
      <c r="AH103">
        <f>INDEX($AB$4:$AF$131,ROUNDUP(ROWS(H$4:H103)/5,0),MOD(ROWS(H$4:H103)-1,5)+1)</f>
        <v>7.6569000000000003</v>
      </c>
      <c r="AK103">
        <v>18.791699999999999</v>
      </c>
      <c r="AL103">
        <v>22.75</v>
      </c>
      <c r="AM103">
        <v>13.190799999999999</v>
      </c>
      <c r="AN103">
        <v>47.228499999999997</v>
      </c>
      <c r="AO103">
        <v>30.9453</v>
      </c>
      <c r="AQ103">
        <f>INDEX($AK$4:$AO$131,ROUNDUP(ROWS(H$4:H103)/5,0),MOD(ROWS(H$4:H103)-1,5)+1)</f>
        <v>11.627599999999999</v>
      </c>
      <c r="AT103">
        <v>84.291700000000006</v>
      </c>
      <c r="AU103">
        <v>35</v>
      </c>
      <c r="AV103">
        <v>6.7180999999999997</v>
      </c>
      <c r="AW103">
        <v>15.636699999999999</v>
      </c>
      <c r="AX103">
        <v>18.261700000000001</v>
      </c>
      <c r="AZ103">
        <f>INDEX($AT$4:$AX$131,ROUNDUP(ROWS(H$4:H103)/5,0),MOD(ROWS(H$4:H103)-1,5)+1)</f>
        <v>20.255199999999999</v>
      </c>
      <c r="BC103">
        <v>9.5417000000000005</v>
      </c>
      <c r="BD103">
        <v>7.75</v>
      </c>
      <c r="BE103">
        <v>7.7545999999999999</v>
      </c>
      <c r="BF103">
        <v>12.5586</v>
      </c>
      <c r="BG103">
        <v>9.5702999999999996</v>
      </c>
      <c r="BI103">
        <f>INDEX($BC$4:$BG$131,ROUNDUP(ROWS(H$4:H103)/5,0),MOD(ROWS(H$4:H103)-1,5)+1)</f>
        <v>10.2845</v>
      </c>
      <c r="BJ103">
        <v>93.895799999999994</v>
      </c>
      <c r="BK103">
        <v>71.5</v>
      </c>
      <c r="BL103">
        <v>49.6999</v>
      </c>
      <c r="BM103">
        <v>55.357399999999998</v>
      </c>
      <c r="BN103">
        <v>91.960899999999995</v>
      </c>
      <c r="BP103">
        <f>INDEX($BJ$4:$BN$131,ROUNDUP(ROWS(H$4:H103)/5,0),MOD(ROWS(H$4:H103)-1,5)+1)</f>
        <v>144.9622</v>
      </c>
    </row>
    <row r="104" spans="1:68" x14ac:dyDescent="0.2">
      <c r="A104">
        <v>62.857399999999998</v>
      </c>
      <c r="B104">
        <v>28.3568</v>
      </c>
      <c r="C104">
        <v>10.7409</v>
      </c>
      <c r="D104">
        <v>61.276699999999998</v>
      </c>
      <c r="E104">
        <v>93.484399999999994</v>
      </c>
      <c r="G104">
        <f>INDEX($A$4:$E$131,ROUNDUP(ROWS(H$4:H104)/5,0),MOD(ROWS(H$4:H104)-1,5)+1)</f>
        <v>159.94139999999999</v>
      </c>
      <c r="J104">
        <v>186.625</v>
      </c>
      <c r="K104">
        <v>72.320300000000003</v>
      </c>
      <c r="L104">
        <v>9.0150000000000006</v>
      </c>
      <c r="M104">
        <v>4.5404</v>
      </c>
      <c r="N104">
        <v>6.2031000000000001</v>
      </c>
      <c r="P104">
        <f>INDEX($J$4:$N$131,ROUNDUP(ROWS(H$4:H104)/5,0),MOD(ROWS(H$4:H104)-1,5)+1)</f>
        <v>9.5202000000000009</v>
      </c>
      <c r="S104">
        <v>8031.3410000000003</v>
      </c>
      <c r="T104">
        <v>11706.41</v>
      </c>
      <c r="U104">
        <v>10071.9</v>
      </c>
      <c r="V104">
        <v>8337.2000000000007</v>
      </c>
      <c r="W104">
        <v>7085.3130000000001</v>
      </c>
      <c r="Y104">
        <f>INDEX($S$4:$W$131,ROUNDUP(ROWS(H$4:H104)/5,0),MOD(ROWS(H$4:H104)-1,5)+1)</f>
        <v>6744.0370000000003</v>
      </c>
      <c r="AB104">
        <v>16.885400000000001</v>
      </c>
      <c r="AC104">
        <v>7.5468999999999999</v>
      </c>
      <c r="AD104">
        <v>4.4518000000000004</v>
      </c>
      <c r="AE104">
        <v>3.5404</v>
      </c>
      <c r="AF104">
        <v>3</v>
      </c>
      <c r="AH104">
        <f>INDEX($AB$4:$AF$131,ROUNDUP(ROWS(H$4:H104)/5,0),MOD(ROWS(H$4:H104)-1,5)+1)</f>
        <v>5.9596</v>
      </c>
      <c r="AK104">
        <v>67.055999999999997</v>
      </c>
      <c r="AL104">
        <v>25.450500000000002</v>
      </c>
      <c r="AM104">
        <v>4.5481999999999996</v>
      </c>
      <c r="AN104">
        <v>4</v>
      </c>
      <c r="AO104">
        <v>15.015599999999999</v>
      </c>
      <c r="AQ104">
        <f>INDEX($AK$4:$AO$131,ROUNDUP(ROWS(H$4:H104)/5,0),MOD(ROWS(H$4:H104)-1,5)+1)</f>
        <v>7.4394999999999998</v>
      </c>
      <c r="AT104">
        <v>13.542999999999999</v>
      </c>
      <c r="AU104">
        <v>8.2629999999999999</v>
      </c>
      <c r="AV104">
        <v>4.8223000000000003</v>
      </c>
      <c r="AW104">
        <v>7.6490999999999998</v>
      </c>
      <c r="AX104">
        <v>3.8593999999999999</v>
      </c>
      <c r="AZ104">
        <f>INDEX($AT$4:$AX$131,ROUNDUP(ROWS(H$4:H104)/5,0),MOD(ROWS(H$4:H104)-1,5)+1)</f>
        <v>14.479799999999999</v>
      </c>
      <c r="BC104">
        <v>5.7714999999999996</v>
      </c>
      <c r="BD104">
        <v>6.4947999999999997</v>
      </c>
      <c r="BE104">
        <v>6.2740999999999998</v>
      </c>
      <c r="BF104">
        <v>6</v>
      </c>
      <c r="BG104">
        <v>8.9375</v>
      </c>
      <c r="BI104">
        <f>INDEX($BC$4:$BG$131,ROUNDUP(ROWS(H$4:H104)/5,0),MOD(ROWS(H$4:H104)-1,5)+1)</f>
        <v>8.5604999999999993</v>
      </c>
      <c r="BJ104">
        <v>132.22790000000001</v>
      </c>
      <c r="BK104">
        <v>70.997399999999999</v>
      </c>
      <c r="BL104">
        <v>36.837200000000003</v>
      </c>
      <c r="BM104">
        <v>30.808599999999998</v>
      </c>
      <c r="BN104">
        <v>50.5625</v>
      </c>
      <c r="BP104">
        <f>INDEX($BJ$4:$BN$131,ROUNDUP(ROWS(H$4:H104)/5,0),MOD(ROWS(H$4:H104)-1,5)+1)</f>
        <v>114.27800000000001</v>
      </c>
    </row>
    <row r="105" spans="1:68" x14ac:dyDescent="0.2">
      <c r="A105">
        <v>211.6953</v>
      </c>
      <c r="B105">
        <v>125.2422</v>
      </c>
      <c r="C105">
        <v>73.154300000000006</v>
      </c>
      <c r="D105">
        <v>187.20830000000001</v>
      </c>
      <c r="E105">
        <v>303.8424</v>
      </c>
      <c r="G105">
        <f>INDEX($A$4:$E$131,ROUNDUP(ROWS(H$4:H105)/5,0),MOD(ROWS(H$4:H105)-1,5)+1)</f>
        <v>80.434899999999999</v>
      </c>
      <c r="J105">
        <v>12.9063</v>
      </c>
      <c r="K105">
        <v>28.6068</v>
      </c>
      <c r="L105">
        <v>20.4648</v>
      </c>
      <c r="M105">
        <v>19.200500000000002</v>
      </c>
      <c r="N105">
        <v>27.651</v>
      </c>
      <c r="P105">
        <f>INDEX($J$4:$N$131,ROUNDUP(ROWS(H$4:H105)/5,0),MOD(ROWS(H$4:H105)-1,5)+1)</f>
        <v>18.335899999999999</v>
      </c>
      <c r="S105">
        <v>5263.4380000000001</v>
      </c>
      <c r="T105">
        <v>14407.97</v>
      </c>
      <c r="U105">
        <v>12702.89</v>
      </c>
      <c r="V105">
        <v>5331.1459999999997</v>
      </c>
      <c r="W105">
        <v>2382.9690000000001</v>
      </c>
      <c r="Y105">
        <f>INDEX($S$4:$W$131,ROUNDUP(ROWS(H$4:H105)/5,0),MOD(ROWS(H$4:H105)-1,5)+1)</f>
        <v>5798.0079999999998</v>
      </c>
      <c r="AB105">
        <v>5.2148000000000003</v>
      </c>
      <c r="AC105">
        <v>8.1484000000000005</v>
      </c>
      <c r="AD105">
        <v>9</v>
      </c>
      <c r="AE105">
        <v>10.542999999999999</v>
      </c>
      <c r="AF105">
        <v>12.8255</v>
      </c>
      <c r="AH105">
        <f>INDEX($AB$4:$AF$131,ROUNDUP(ROWS(H$4:H105)/5,0),MOD(ROWS(H$4:H105)-1,5)+1)</f>
        <v>5.6947000000000001</v>
      </c>
      <c r="AK105">
        <v>55.175800000000002</v>
      </c>
      <c r="AL105">
        <v>31.476600000000001</v>
      </c>
      <c r="AM105">
        <v>13.9238</v>
      </c>
      <c r="AN105">
        <v>59.832000000000001</v>
      </c>
      <c r="AO105">
        <v>128.1146</v>
      </c>
      <c r="AQ105">
        <f>INDEX($AK$4:$AO$131,ROUNDUP(ROWS(H$4:H105)/5,0),MOD(ROWS(H$4:H105)-1,5)+1)</f>
        <v>4.6106999999999996</v>
      </c>
      <c r="AT105">
        <v>4.9531000000000001</v>
      </c>
      <c r="AU105">
        <v>29.6328</v>
      </c>
      <c r="AV105">
        <v>23.003900000000002</v>
      </c>
      <c r="AW105">
        <v>14.028600000000001</v>
      </c>
      <c r="AX105">
        <v>15.8255</v>
      </c>
      <c r="AZ105">
        <f>INDEX($AT$4:$AX$131,ROUNDUP(ROWS(H$4:H105)/5,0),MOD(ROWS(H$4:H105)-1,5)+1)</f>
        <v>8.4427000000000003</v>
      </c>
      <c r="BC105">
        <v>13.6914</v>
      </c>
      <c r="BD105">
        <v>7.1223999999999998</v>
      </c>
      <c r="BE105">
        <v>5.2305000000000001</v>
      </c>
      <c r="BF105">
        <v>11.1432</v>
      </c>
      <c r="BG105">
        <v>15.1745</v>
      </c>
      <c r="BI105">
        <f>INDEX($BC$4:$BG$131,ROUNDUP(ROWS(H$4:H105)/5,0),MOD(ROWS(H$4:H105)-1,5)+1)</f>
        <v>14.167999999999999</v>
      </c>
      <c r="BJ105">
        <v>69.8125</v>
      </c>
      <c r="BK105">
        <v>71.851600000000005</v>
      </c>
      <c r="BL105">
        <v>59.310499999999998</v>
      </c>
      <c r="BM105">
        <v>64.858099999999993</v>
      </c>
      <c r="BN105">
        <v>77.825500000000005</v>
      </c>
      <c r="BP105">
        <f>INDEX($BJ$4:$BN$131,ROUNDUP(ROWS(H$4:H105)/5,0),MOD(ROWS(H$4:H105)-1,5)+1)</f>
        <v>88.160200000000003</v>
      </c>
    </row>
    <row r="106" spans="1:68" x14ac:dyDescent="0.2">
      <c r="A106">
        <v>290.10419999999999</v>
      </c>
      <c r="B106">
        <v>194.33070000000001</v>
      </c>
      <c r="C106">
        <v>38.082000000000001</v>
      </c>
      <c r="D106">
        <v>13.9473</v>
      </c>
      <c r="E106">
        <v>5</v>
      </c>
      <c r="G106">
        <f>INDEX($A$4:$E$131,ROUNDUP(ROWS(H$4:H106)/5,0),MOD(ROWS(H$4:H106)-1,5)+1)</f>
        <v>49.770200000000003</v>
      </c>
      <c r="J106">
        <v>34.979199999999999</v>
      </c>
      <c r="K106">
        <v>37.824199999999998</v>
      </c>
      <c r="L106">
        <v>6.4596</v>
      </c>
      <c r="M106">
        <v>2</v>
      </c>
      <c r="N106">
        <v>2</v>
      </c>
      <c r="P106">
        <f>INDEX($J$4:$N$131,ROUNDUP(ROWS(H$4:H106)/5,0),MOD(ROWS(H$4:H106)-1,5)+1)</f>
        <v>10.8809</v>
      </c>
      <c r="S106">
        <v>3906.797</v>
      </c>
      <c r="T106">
        <v>5128.6719999999996</v>
      </c>
      <c r="U106">
        <v>6012.9170000000004</v>
      </c>
      <c r="V106">
        <v>7482.1880000000001</v>
      </c>
      <c r="W106">
        <v>14640</v>
      </c>
      <c r="Y106">
        <f>INDEX($S$4:$W$131,ROUNDUP(ROWS(H$4:H106)/5,0),MOD(ROWS(H$4:H106)-1,5)+1)</f>
        <v>6303.8670000000002</v>
      </c>
      <c r="AB106">
        <v>11.199199999999999</v>
      </c>
      <c r="AC106">
        <v>6.6771000000000003</v>
      </c>
      <c r="AD106">
        <v>12.0273</v>
      </c>
      <c r="AE106">
        <v>3.9941</v>
      </c>
      <c r="AF106">
        <v>3</v>
      </c>
      <c r="AH106">
        <f>INDEX($AB$4:$AF$131,ROUNDUP(ROWS(H$4:H106)/5,0),MOD(ROWS(H$4:H106)-1,5)+1)</f>
        <v>5.8906000000000001</v>
      </c>
      <c r="AK106">
        <v>128.94659999999999</v>
      </c>
      <c r="AL106">
        <v>47.9375</v>
      </c>
      <c r="AM106">
        <v>9.6758000000000006</v>
      </c>
      <c r="AN106">
        <v>6.9824000000000002</v>
      </c>
      <c r="AO106">
        <v>4</v>
      </c>
      <c r="AQ106">
        <f>INDEX($AK$4:$AO$131,ROUNDUP(ROWS(H$4:H106)/5,0),MOD(ROWS(H$4:H106)-1,5)+1)</f>
        <v>2.3763000000000001</v>
      </c>
      <c r="AT106">
        <v>17</v>
      </c>
      <c r="AU106">
        <v>15.7422</v>
      </c>
      <c r="AV106">
        <v>9.9192999999999998</v>
      </c>
      <c r="AW106">
        <v>1</v>
      </c>
      <c r="AX106">
        <v>1</v>
      </c>
      <c r="AZ106">
        <f>INDEX($AT$4:$AX$131,ROUNDUP(ROWS(H$4:H106)/5,0),MOD(ROWS(H$4:H106)-1,5)+1)</f>
        <v>15.0579</v>
      </c>
      <c r="BC106">
        <v>11.510400000000001</v>
      </c>
      <c r="BD106">
        <v>6</v>
      </c>
      <c r="BE106">
        <v>5.7839</v>
      </c>
      <c r="BF106">
        <v>4.0058999999999996</v>
      </c>
      <c r="BG106">
        <v>5</v>
      </c>
      <c r="BI106">
        <f>INDEX($BC$4:$BG$131,ROUNDUP(ROWS(H$4:H106)/5,0),MOD(ROWS(H$4:H106)-1,5)+1)</f>
        <v>17.623699999999999</v>
      </c>
      <c r="BJ106">
        <v>84.912800000000004</v>
      </c>
      <c r="BK106">
        <v>84.373699999999999</v>
      </c>
      <c r="BL106">
        <v>31.811199999999999</v>
      </c>
      <c r="BM106">
        <v>22</v>
      </c>
      <c r="BN106">
        <v>22</v>
      </c>
      <c r="BP106">
        <f>INDEX($BJ$4:$BN$131,ROUNDUP(ROWS(H$4:H106)/5,0),MOD(ROWS(H$4:H106)-1,5)+1)</f>
        <v>53.003900000000002</v>
      </c>
    </row>
    <row r="107" spans="1:68" x14ac:dyDescent="0.2">
      <c r="A107">
        <v>33.083300000000001</v>
      </c>
      <c r="B107">
        <v>30.0215</v>
      </c>
      <c r="C107">
        <v>63.643900000000002</v>
      </c>
      <c r="D107">
        <v>47.921900000000001</v>
      </c>
      <c r="E107">
        <v>26.739599999999999</v>
      </c>
      <c r="G107">
        <f>INDEX($A$4:$E$131,ROUNDUP(ROWS(H$4:H107)/5,0),MOD(ROWS(H$4:H107)-1,5)+1)</f>
        <v>27.203099999999999</v>
      </c>
      <c r="J107">
        <v>9.0207999999999995</v>
      </c>
      <c r="K107">
        <v>10.775399999999999</v>
      </c>
      <c r="L107">
        <v>23.777999999999999</v>
      </c>
      <c r="M107">
        <v>24.296900000000001</v>
      </c>
      <c r="N107">
        <v>17.1953</v>
      </c>
      <c r="P107">
        <f>INDEX($J$4:$N$131,ROUNDUP(ROWS(H$4:H107)/5,0),MOD(ROWS(H$4:H107)-1,5)+1)</f>
        <v>16.453099999999999</v>
      </c>
      <c r="S107">
        <v>9374.375</v>
      </c>
      <c r="T107">
        <v>10190.780000000001</v>
      </c>
      <c r="U107">
        <v>13330.1</v>
      </c>
      <c r="V107">
        <v>10647.81</v>
      </c>
      <c r="W107">
        <v>9416.3019999999997</v>
      </c>
      <c r="Y107">
        <f>INDEX($S$4:$W$131,ROUNDUP(ROWS(H$4:H107)/5,0),MOD(ROWS(H$4:H107)-1,5)+1)</f>
        <v>17444.689999999999</v>
      </c>
      <c r="AB107">
        <v>6.5103999999999997</v>
      </c>
      <c r="AC107">
        <v>5.4492000000000003</v>
      </c>
      <c r="AD107">
        <v>7.0175999999999998</v>
      </c>
      <c r="AE107">
        <v>8.5702999999999996</v>
      </c>
      <c r="AF107">
        <v>7.1302000000000003</v>
      </c>
      <c r="AH107">
        <f>INDEX($AB$4:$AF$131,ROUNDUP(ROWS(H$4:H107)/5,0),MOD(ROWS(H$4:H107)-1,5)+1)</f>
        <v>3</v>
      </c>
      <c r="AK107">
        <v>9.2655999999999992</v>
      </c>
      <c r="AL107">
        <v>8.4491999999999994</v>
      </c>
      <c r="AM107">
        <v>14.725300000000001</v>
      </c>
      <c r="AN107">
        <v>12.296900000000001</v>
      </c>
      <c r="AO107">
        <v>9.4023000000000003</v>
      </c>
      <c r="AQ107">
        <f>INDEX($AK$4:$AO$131,ROUNDUP(ROWS(H$4:H107)/5,0),MOD(ROWS(H$4:H107)-1,5)+1)</f>
        <v>7.4375</v>
      </c>
      <c r="AT107">
        <v>4.5103999999999997</v>
      </c>
      <c r="AU107">
        <v>6.5507999999999997</v>
      </c>
      <c r="AV107">
        <v>27.848299999999998</v>
      </c>
      <c r="AW107">
        <v>22.601600000000001</v>
      </c>
      <c r="AX107">
        <v>7.2603999999999997</v>
      </c>
      <c r="AZ107">
        <f>INDEX($AT$4:$AX$131,ROUNDUP(ROWS(H$4:H107)/5,0),MOD(ROWS(H$4:H107)-1,5)+1)</f>
        <v>4.6093999999999999</v>
      </c>
      <c r="BC107">
        <v>7.6327999999999996</v>
      </c>
      <c r="BD107">
        <v>7.2245999999999997</v>
      </c>
      <c r="BE107">
        <v>4.9805000000000001</v>
      </c>
      <c r="BF107">
        <v>5.1406000000000001</v>
      </c>
      <c r="BG107">
        <v>6.9348999999999998</v>
      </c>
      <c r="BI107">
        <f>INDEX($BC$4:$BG$131,ROUNDUP(ROWS(H$4:H107)/5,0),MOD(ROWS(H$4:H107)-1,5)+1)</f>
        <v>14.5937</v>
      </c>
      <c r="BJ107">
        <v>57.9818</v>
      </c>
      <c r="BK107">
        <v>52.144500000000001</v>
      </c>
      <c r="BL107">
        <v>78.619799999999998</v>
      </c>
      <c r="BM107">
        <v>63.343699999999998</v>
      </c>
      <c r="BN107">
        <v>44.739600000000003</v>
      </c>
      <c r="BP107">
        <f>INDEX($BJ$4:$BN$131,ROUNDUP(ROWS(H$4:H107)/5,0),MOD(ROWS(H$4:H107)-1,5)+1)</f>
        <v>50.218699999999998</v>
      </c>
    </row>
    <row r="108" spans="1:68" x14ac:dyDescent="0.2">
      <c r="A108">
        <v>28.452500000000001</v>
      </c>
      <c r="B108">
        <v>37.314500000000002</v>
      </c>
      <c r="C108">
        <v>64.286500000000004</v>
      </c>
      <c r="D108">
        <v>8.0266999999999999</v>
      </c>
      <c r="E108">
        <v>26</v>
      </c>
      <c r="G108">
        <f>INDEX($A$4:$E$131,ROUNDUP(ROWS(H$4:H108)/5,0),MOD(ROWS(H$4:H108)-1,5)+1)</f>
        <v>40.346400000000003</v>
      </c>
      <c r="J108">
        <v>51.121099999999998</v>
      </c>
      <c r="K108">
        <v>148.6335</v>
      </c>
      <c r="L108">
        <v>206.02340000000001</v>
      </c>
      <c r="M108">
        <v>18.837900000000001</v>
      </c>
      <c r="N108">
        <v>16</v>
      </c>
      <c r="P108">
        <f>INDEX($J$4:$N$131,ROUNDUP(ROWS(H$4:H108)/5,0),MOD(ROWS(H$4:H108)-1,5)+1)</f>
        <v>38.698599999999999</v>
      </c>
      <c r="S108">
        <v>10530.17</v>
      </c>
      <c r="T108">
        <v>9044.4269999999997</v>
      </c>
      <c r="U108">
        <v>8757.0580000000009</v>
      </c>
      <c r="V108">
        <v>5645.4040000000005</v>
      </c>
      <c r="W108">
        <v>5740</v>
      </c>
      <c r="Y108">
        <f>INDEX($S$4:$W$131,ROUNDUP(ROWS(H$4:H108)/5,0),MOD(ROWS(H$4:H108)-1,5)+1)</f>
        <v>18885.64</v>
      </c>
      <c r="AB108">
        <v>6.0918000000000001</v>
      </c>
      <c r="AC108">
        <v>11.1328</v>
      </c>
      <c r="AD108">
        <v>18.424499999999998</v>
      </c>
      <c r="AE108">
        <v>9.7297999999999991</v>
      </c>
      <c r="AF108">
        <v>5</v>
      </c>
      <c r="AH108">
        <f>INDEX($AB$4:$AF$131,ROUNDUP(ROWS(H$4:H108)/5,0),MOD(ROWS(H$4:H108)-1,5)+1)</f>
        <v>4.4029999999999996</v>
      </c>
      <c r="AK108">
        <v>18.642600000000002</v>
      </c>
      <c r="AL108">
        <v>32</v>
      </c>
      <c r="AM108">
        <v>29.164100000000001</v>
      </c>
      <c r="AN108">
        <v>13.8919</v>
      </c>
      <c r="AO108">
        <v>12</v>
      </c>
      <c r="AQ108">
        <f>INDEX($AK$4:$AO$131,ROUNDUP(ROWS(H$4:H108)/5,0),MOD(ROWS(H$4:H108)-1,5)+1)</f>
        <v>18.964200000000002</v>
      </c>
      <c r="AT108">
        <v>49.947299999999998</v>
      </c>
      <c r="AU108">
        <v>165.15559999999999</v>
      </c>
      <c r="AV108">
        <v>220.7148</v>
      </c>
      <c r="AW108">
        <v>15.4596</v>
      </c>
      <c r="AX108">
        <v>6</v>
      </c>
      <c r="AZ108">
        <f>INDEX($AT$4:$AX$131,ROUNDUP(ROWS(H$4:H108)/5,0),MOD(ROWS(H$4:H108)-1,5)+1)</f>
        <v>19.346399999999999</v>
      </c>
      <c r="BC108">
        <v>7.2721</v>
      </c>
      <c r="BD108">
        <v>6</v>
      </c>
      <c r="BE108">
        <v>6</v>
      </c>
      <c r="BF108">
        <v>6.2702</v>
      </c>
      <c r="BG108">
        <v>11</v>
      </c>
      <c r="BI108">
        <f>INDEX($BC$4:$BG$131,ROUNDUP(ROWS(H$4:H108)/5,0),MOD(ROWS(H$4:H108)-1,5)+1)</f>
        <v>12.158200000000001</v>
      </c>
      <c r="BJ108">
        <v>49</v>
      </c>
      <c r="BK108">
        <v>51.871699999999997</v>
      </c>
      <c r="BL108">
        <v>57.006500000000003</v>
      </c>
      <c r="BM108">
        <v>42.945300000000003</v>
      </c>
      <c r="BN108">
        <v>77</v>
      </c>
      <c r="BP108">
        <f>INDEX($BJ$4:$BN$131,ROUNDUP(ROWS(H$4:H108)/5,0),MOD(ROWS(H$4:H108)-1,5)+1)</f>
        <v>95.125600000000006</v>
      </c>
    </row>
    <row r="109" spans="1:68" x14ac:dyDescent="0.2">
      <c r="A109">
        <v>44.047499999999999</v>
      </c>
      <c r="B109">
        <v>45.819699999999997</v>
      </c>
      <c r="C109">
        <v>21.673200000000001</v>
      </c>
      <c r="D109">
        <v>21.770800000000001</v>
      </c>
      <c r="E109">
        <v>36.599600000000002</v>
      </c>
      <c r="G109">
        <f>INDEX($A$4:$E$131,ROUNDUP(ROWS(H$4:H109)/5,0),MOD(ROWS(H$4:H109)-1,5)+1)</f>
        <v>63.839199999999998</v>
      </c>
      <c r="J109">
        <v>88.190100000000001</v>
      </c>
      <c r="K109">
        <v>47.738300000000002</v>
      </c>
      <c r="L109">
        <v>49.447899999999997</v>
      </c>
      <c r="M109">
        <v>25.908899999999999</v>
      </c>
      <c r="N109">
        <v>12.5527</v>
      </c>
      <c r="P109">
        <f>INDEX($J$4:$N$131,ROUNDUP(ROWS(H$4:H109)/5,0),MOD(ROWS(H$4:H109)-1,5)+1)</f>
        <v>64.548199999999994</v>
      </c>
      <c r="S109">
        <v>6309.9219999999996</v>
      </c>
      <c r="T109">
        <v>10110.44</v>
      </c>
      <c r="U109">
        <v>9222.8130000000001</v>
      </c>
      <c r="V109">
        <v>8417.8639999999996</v>
      </c>
      <c r="W109">
        <v>7378.8670000000002</v>
      </c>
      <c r="Y109">
        <f>INDEX($S$4:$W$131,ROUNDUP(ROWS(H$4:H109)/5,0),MOD(ROWS(H$4:H109)-1,5)+1)</f>
        <v>5623.9189999999999</v>
      </c>
      <c r="AB109">
        <v>6.8997000000000002</v>
      </c>
      <c r="AC109">
        <v>12.7376</v>
      </c>
      <c r="AD109">
        <v>9.7070000000000007</v>
      </c>
      <c r="AE109">
        <v>4.9466000000000001</v>
      </c>
      <c r="AF109">
        <v>4.0117000000000003</v>
      </c>
      <c r="AH109">
        <f>INDEX($AB$4:$AF$131,ROUNDUP(ROWS(H$4:H109)/5,0),MOD(ROWS(H$4:H109)-1,5)+1)</f>
        <v>8.7096</v>
      </c>
      <c r="AK109">
        <v>16.749300000000002</v>
      </c>
      <c r="AL109">
        <v>9.6229999999999993</v>
      </c>
      <c r="AM109">
        <v>7.2845000000000004</v>
      </c>
      <c r="AN109">
        <v>4.5572999999999997</v>
      </c>
      <c r="AO109">
        <v>5.5293000000000001</v>
      </c>
      <c r="AQ109">
        <f>INDEX($AK$4:$AO$131,ROUNDUP(ROWS(H$4:H109)/5,0),MOD(ROWS(H$4:H109)-1,5)+1)</f>
        <v>21.516300000000001</v>
      </c>
      <c r="AT109">
        <v>18.348299999999998</v>
      </c>
      <c r="AU109">
        <v>35.3932</v>
      </c>
      <c r="AV109">
        <v>21.828099999999999</v>
      </c>
      <c r="AW109">
        <v>12.5573</v>
      </c>
      <c r="AX109">
        <v>12.5176</v>
      </c>
      <c r="AZ109">
        <f>INDEX($AT$4:$AX$131,ROUNDUP(ROWS(H$4:H109)/5,0),MOD(ROWS(H$4:H109)-1,5)+1)</f>
        <v>60.934899999999999</v>
      </c>
      <c r="BC109">
        <v>9.1003000000000007</v>
      </c>
      <c r="BD109">
        <v>6.5410000000000004</v>
      </c>
      <c r="BE109">
        <v>8.1464999999999996</v>
      </c>
      <c r="BF109">
        <v>8.3893000000000004</v>
      </c>
      <c r="BG109">
        <v>7.4941000000000004</v>
      </c>
      <c r="BI109">
        <f>INDEX($BC$4:$BG$131,ROUNDUP(ROWS(H$4:H109)/5,0),MOD(ROWS(H$4:H109)-1,5)+1)</f>
        <v>9.6452000000000009</v>
      </c>
      <c r="BJ109">
        <v>86.498699999999999</v>
      </c>
      <c r="BK109">
        <v>80.442700000000002</v>
      </c>
      <c r="BL109">
        <v>61.828099999999999</v>
      </c>
      <c r="BM109">
        <v>36.679699999999997</v>
      </c>
      <c r="BN109">
        <v>41.693399999999997</v>
      </c>
      <c r="BP109">
        <f>INDEX($BJ$4:$BN$131,ROUNDUP(ROWS(H$4:H109)/5,0),MOD(ROWS(H$4:H109)-1,5)+1)</f>
        <v>194.45179999999999</v>
      </c>
    </row>
    <row r="110" spans="1:68" x14ac:dyDescent="0.2">
      <c r="A110">
        <v>67.458299999999994</v>
      </c>
      <c r="B110">
        <v>80.900999999999996</v>
      </c>
      <c r="C110">
        <v>31.092400000000001</v>
      </c>
      <c r="D110">
        <v>24.9466</v>
      </c>
      <c r="E110">
        <v>46</v>
      </c>
      <c r="G110">
        <f>INDEX($A$4:$E$131,ROUNDUP(ROWS(H$4:H110)/5,0),MOD(ROWS(H$4:H110)-1,5)+1)</f>
        <v>51.980499999999999</v>
      </c>
      <c r="J110">
        <v>32.239600000000003</v>
      </c>
      <c r="K110">
        <v>41.1081</v>
      </c>
      <c r="L110">
        <v>7.0461999999999998</v>
      </c>
      <c r="M110">
        <v>4.6927000000000003</v>
      </c>
      <c r="N110">
        <v>23</v>
      </c>
      <c r="P110">
        <f>INDEX($J$4:$N$131,ROUNDUP(ROWS(H$4:H110)/5,0),MOD(ROWS(H$4:H110)-1,5)+1)</f>
        <v>47.582000000000001</v>
      </c>
      <c r="S110">
        <v>7603.0209999999997</v>
      </c>
      <c r="T110">
        <v>13625.81</v>
      </c>
      <c r="U110">
        <v>22313.96</v>
      </c>
      <c r="V110">
        <v>16000.81</v>
      </c>
      <c r="W110">
        <v>17740</v>
      </c>
      <c r="Y110">
        <f>INDEX($S$4:$W$131,ROUNDUP(ROWS(H$4:H110)/5,0),MOD(ROWS(H$4:H110)-1,5)+1)</f>
        <v>5161.875</v>
      </c>
      <c r="AB110">
        <v>5.8021000000000003</v>
      </c>
      <c r="AC110">
        <v>5.5221</v>
      </c>
      <c r="AD110">
        <v>2.1907999999999999</v>
      </c>
      <c r="AE110">
        <v>3</v>
      </c>
      <c r="AF110">
        <v>3</v>
      </c>
      <c r="AH110">
        <f>INDEX($AB$4:$AF$131,ROUNDUP(ROWS(H$4:H110)/5,0),MOD(ROWS(H$4:H110)-1,5)+1)</f>
        <v>8.7226999999999997</v>
      </c>
      <c r="AK110">
        <v>13.2135</v>
      </c>
      <c r="AL110">
        <v>15.6797</v>
      </c>
      <c r="AM110">
        <v>2.8092000000000001</v>
      </c>
      <c r="AN110">
        <v>3.3542000000000001</v>
      </c>
      <c r="AO110">
        <v>18</v>
      </c>
      <c r="AQ110">
        <f>INDEX($AK$4:$AO$131,ROUNDUP(ROWS(H$4:H110)/5,0),MOD(ROWS(H$4:H110)-1,5)+1)</f>
        <v>13.5938</v>
      </c>
      <c r="AT110">
        <v>30.442699999999999</v>
      </c>
      <c r="AU110">
        <v>42.290399999999998</v>
      </c>
      <c r="AV110">
        <v>11.237</v>
      </c>
      <c r="AW110">
        <v>8.2538999999999998</v>
      </c>
      <c r="AX110">
        <v>11</v>
      </c>
      <c r="AZ110">
        <f>INDEX($AT$4:$AX$131,ROUNDUP(ROWS(H$4:H110)/5,0),MOD(ROWS(H$4:H110)-1,5)+1)</f>
        <v>53.027299999999997</v>
      </c>
      <c r="BC110">
        <v>6.1978999999999997</v>
      </c>
      <c r="BD110">
        <v>5.2956000000000003</v>
      </c>
      <c r="BE110">
        <v>6</v>
      </c>
      <c r="BF110">
        <v>5.8307000000000002</v>
      </c>
      <c r="BG110">
        <v>4</v>
      </c>
      <c r="BI110">
        <f>INDEX($BC$4:$BG$131,ROUNDUP(ROWS(H$4:H110)/5,0),MOD(ROWS(H$4:H110)-1,5)+1)</f>
        <v>9.8515999999999995</v>
      </c>
      <c r="BJ110">
        <v>70.833299999999994</v>
      </c>
      <c r="BK110">
        <v>77.881500000000003</v>
      </c>
      <c r="BL110">
        <v>47.473999999999997</v>
      </c>
      <c r="BM110">
        <v>40.576799999999999</v>
      </c>
      <c r="BN110">
        <v>36</v>
      </c>
      <c r="BP110">
        <f>INDEX($BJ$4:$BN$131,ROUNDUP(ROWS(H$4:H110)/5,0),MOD(ROWS(H$4:H110)-1,5)+1)</f>
        <v>161.17580000000001</v>
      </c>
    </row>
    <row r="111" spans="1:68" x14ac:dyDescent="0.2">
      <c r="A111">
        <v>197.77080000000001</v>
      </c>
      <c r="B111">
        <v>83.1387</v>
      </c>
      <c r="C111">
        <v>72.662099999999995</v>
      </c>
      <c r="D111">
        <v>48.394500000000001</v>
      </c>
      <c r="E111">
        <v>31.419899999999998</v>
      </c>
      <c r="G111">
        <f>INDEX($A$4:$E$131,ROUNDUP(ROWS(H$4:H111)/5,0),MOD(ROWS(H$4:H111)-1,5)+1)</f>
        <v>48.375</v>
      </c>
      <c r="J111">
        <v>271.70830000000001</v>
      </c>
      <c r="K111">
        <v>66.595699999999994</v>
      </c>
      <c r="L111">
        <v>35.259799999999998</v>
      </c>
      <c r="M111">
        <v>29.2988</v>
      </c>
      <c r="N111">
        <v>22.313199999999998</v>
      </c>
      <c r="P111">
        <f>INDEX($J$4:$N$131,ROUNDUP(ROWS(H$4:H111)/5,0),MOD(ROWS(H$4:H111)-1,5)+1)</f>
        <v>13.140599999999999</v>
      </c>
      <c r="S111">
        <v>9123.3330000000005</v>
      </c>
      <c r="T111">
        <v>3614.4140000000002</v>
      </c>
      <c r="U111">
        <v>11870.86</v>
      </c>
      <c r="V111">
        <v>6361.549</v>
      </c>
      <c r="W111">
        <v>3394.1019999999999</v>
      </c>
      <c r="Y111">
        <f>INDEX($S$4:$W$131,ROUNDUP(ROWS(H$4:H111)/5,0),MOD(ROWS(H$4:H111)-1,5)+1)</f>
        <v>7493.125</v>
      </c>
      <c r="AB111">
        <v>23.5625</v>
      </c>
      <c r="AC111">
        <v>7.4120999999999997</v>
      </c>
      <c r="AD111">
        <v>5.7401999999999997</v>
      </c>
      <c r="AE111">
        <v>6.6334999999999997</v>
      </c>
      <c r="AF111">
        <v>9.6334999999999997</v>
      </c>
      <c r="AH111">
        <f>INDEX($AB$4:$AF$131,ROUNDUP(ROWS(H$4:H111)/5,0),MOD(ROWS(H$4:H111)-1,5)+1)</f>
        <v>7.9531000000000001</v>
      </c>
      <c r="AK111">
        <v>87.520799999999994</v>
      </c>
      <c r="AL111">
        <v>34.871099999999998</v>
      </c>
      <c r="AM111">
        <v>15.8965</v>
      </c>
      <c r="AN111">
        <v>17.067699999999999</v>
      </c>
      <c r="AO111">
        <v>16.8398</v>
      </c>
      <c r="AQ111">
        <f>INDEX($AK$4:$AO$131,ROUNDUP(ROWS(H$4:H111)/5,0),MOD(ROWS(H$4:H111)-1,5)+1)</f>
        <v>6.6172000000000004</v>
      </c>
      <c r="AT111">
        <v>278.3125</v>
      </c>
      <c r="AU111">
        <v>49.150399999999998</v>
      </c>
      <c r="AV111">
        <v>34.9863</v>
      </c>
      <c r="AW111">
        <v>23.6296</v>
      </c>
      <c r="AX111">
        <v>17.740200000000002</v>
      </c>
      <c r="AZ111">
        <f>INDEX($AT$4:$AX$131,ROUNDUP(ROWS(H$4:H111)/5,0),MOD(ROWS(H$4:H111)-1,5)+1)</f>
        <v>16.093800000000002</v>
      </c>
      <c r="BC111">
        <v>16.729199999999999</v>
      </c>
      <c r="BD111">
        <v>8.2695000000000007</v>
      </c>
      <c r="BE111">
        <v>7.7401999999999997</v>
      </c>
      <c r="BF111">
        <v>11.167299999999999</v>
      </c>
      <c r="BG111">
        <v>13.5267</v>
      </c>
      <c r="BI111">
        <f>INDEX($BC$4:$BG$131,ROUNDUP(ROWS(H$4:H111)/5,0),MOD(ROWS(H$4:H111)-1,5)+1)</f>
        <v>11.476599999999999</v>
      </c>
      <c r="BJ111">
        <v>123.14579999999999</v>
      </c>
      <c r="BK111">
        <v>68.251999999999995</v>
      </c>
      <c r="BL111">
        <v>45.935499999999998</v>
      </c>
      <c r="BM111">
        <v>65.071600000000004</v>
      </c>
      <c r="BN111">
        <v>73.206400000000002</v>
      </c>
      <c r="BP111">
        <f>INDEX($BJ$4:$BN$131,ROUNDUP(ROWS(H$4:H111)/5,0),MOD(ROWS(H$4:H111)-1,5)+1)</f>
        <v>97.835899999999995</v>
      </c>
    </row>
    <row r="112" spans="1:68" x14ac:dyDescent="0.2">
      <c r="A112">
        <v>31.6797</v>
      </c>
      <c r="B112">
        <v>38.0625</v>
      </c>
      <c r="C112">
        <v>42.093800000000002</v>
      </c>
      <c r="D112">
        <v>23.678999999999998</v>
      </c>
      <c r="E112">
        <v>30</v>
      </c>
      <c r="G112">
        <f>INDEX($A$4:$E$131,ROUNDUP(ROWS(H$4:H112)/5,0),MOD(ROWS(H$4:H112)-1,5)+1)</f>
        <v>40</v>
      </c>
      <c r="J112">
        <v>32.857399999999998</v>
      </c>
      <c r="K112">
        <v>39.1875</v>
      </c>
      <c r="L112">
        <v>9.7734000000000005</v>
      </c>
      <c r="M112">
        <v>13.148400000000001</v>
      </c>
      <c r="N112">
        <v>89</v>
      </c>
      <c r="P112">
        <f>INDEX($J$4:$N$131,ROUNDUP(ROWS(H$4:H112)/5,0),MOD(ROWS(H$4:H112)-1,5)+1)</f>
        <v>10.541700000000001</v>
      </c>
      <c r="S112">
        <v>4022.2269999999999</v>
      </c>
      <c r="T112">
        <v>4371.25</v>
      </c>
      <c r="U112">
        <v>8942.2139999999999</v>
      </c>
      <c r="V112">
        <v>8961.68</v>
      </c>
      <c r="W112">
        <v>5440</v>
      </c>
      <c r="Y112">
        <f>INDEX($S$4:$W$131,ROUNDUP(ROWS(H$4:H112)/5,0),MOD(ROWS(H$4:H112)-1,5)+1)</f>
        <v>9872.5</v>
      </c>
      <c r="AB112">
        <v>9.9003999999999994</v>
      </c>
      <c r="AC112">
        <v>7.625</v>
      </c>
      <c r="AD112">
        <v>8.3866999999999994</v>
      </c>
      <c r="AE112">
        <v>17.349599999999999</v>
      </c>
      <c r="AF112">
        <v>123</v>
      </c>
      <c r="AH112">
        <f>INDEX($AB$4:$AF$131,ROUNDUP(ROWS(H$4:H112)/5,0),MOD(ROWS(H$4:H112)-1,5)+1)</f>
        <v>8.4582999999999995</v>
      </c>
      <c r="AK112">
        <v>17.359400000000001</v>
      </c>
      <c r="AL112">
        <v>15.75</v>
      </c>
      <c r="AM112">
        <v>2.4089</v>
      </c>
      <c r="AN112">
        <v>4.4850000000000003</v>
      </c>
      <c r="AO112">
        <v>9</v>
      </c>
      <c r="AQ112">
        <f>INDEX($AK$4:$AO$131,ROUNDUP(ROWS(H$4:H112)/5,0),MOD(ROWS(H$4:H112)-1,5)+1)</f>
        <v>4.5416999999999996</v>
      </c>
      <c r="AT112">
        <v>25.359400000000001</v>
      </c>
      <c r="AU112">
        <v>23.4375</v>
      </c>
      <c r="AV112">
        <v>8.3866999999999994</v>
      </c>
      <c r="AW112">
        <v>18.5137</v>
      </c>
      <c r="AX112">
        <v>135</v>
      </c>
      <c r="AZ112">
        <f>INDEX($AT$4:$AX$131,ROUNDUP(ROWS(H$4:H112)/5,0),MOD(ROWS(H$4:H112)-1,5)+1)</f>
        <v>13.458299999999999</v>
      </c>
      <c r="BC112">
        <v>14.4199</v>
      </c>
      <c r="BD112">
        <v>18.125</v>
      </c>
      <c r="BE112">
        <v>24.7956</v>
      </c>
      <c r="BF112">
        <v>23.515000000000001</v>
      </c>
      <c r="BG112">
        <v>19</v>
      </c>
      <c r="BI112">
        <f>INDEX($BC$4:$BG$131,ROUNDUP(ROWS(H$4:H112)/5,0),MOD(ROWS(H$4:H112)-1,5)+1)</f>
        <v>11.458299999999999</v>
      </c>
      <c r="BJ112">
        <v>87.316400000000002</v>
      </c>
      <c r="BK112">
        <v>97.125</v>
      </c>
      <c r="BL112">
        <v>57.342399999999998</v>
      </c>
      <c r="BM112">
        <v>49.037100000000002</v>
      </c>
      <c r="BN112">
        <v>68</v>
      </c>
      <c r="BP112">
        <f>INDEX($BJ$4:$BN$131,ROUNDUP(ROWS(H$4:H112)/5,0),MOD(ROWS(H$4:H112)-1,5)+1)</f>
        <v>71.25</v>
      </c>
    </row>
    <row r="113" spans="1:68" x14ac:dyDescent="0.2">
      <c r="A113">
        <v>37.911499999999997</v>
      </c>
      <c r="B113">
        <v>74.968800000000002</v>
      </c>
      <c r="C113">
        <v>58.398400000000002</v>
      </c>
      <c r="D113">
        <v>46.269500000000001</v>
      </c>
      <c r="E113">
        <v>29.0443</v>
      </c>
      <c r="G113">
        <f>INDEX($A$4:$E$131,ROUNDUP(ROWS(H$4:H113)/5,0),MOD(ROWS(H$4:H113)-1,5)+1)</f>
        <v>41.207000000000001</v>
      </c>
      <c r="J113">
        <v>13.841100000000001</v>
      </c>
      <c r="K113">
        <v>35.005200000000002</v>
      </c>
      <c r="L113">
        <v>27.970700000000001</v>
      </c>
      <c r="M113">
        <v>12.265599999999999</v>
      </c>
      <c r="N113">
        <v>6.2134999999999998</v>
      </c>
      <c r="P113">
        <f>INDEX($J$4:$N$131,ROUNDUP(ROWS(H$4:H113)/5,0),MOD(ROWS(H$4:H113)-1,5)+1)</f>
        <v>16.4316</v>
      </c>
      <c r="S113">
        <v>4055.4949999999999</v>
      </c>
      <c r="T113">
        <v>4568.125</v>
      </c>
      <c r="U113">
        <v>9731.7970000000005</v>
      </c>
      <c r="V113">
        <v>10794.3</v>
      </c>
      <c r="W113">
        <v>7748.8540000000003</v>
      </c>
      <c r="Y113">
        <f>INDEX($S$4:$W$131,ROUNDUP(ROWS(H$4:H113)/5,0),MOD(ROWS(H$4:H113)-1,5)+1)</f>
        <v>12412.23</v>
      </c>
      <c r="AB113">
        <v>8.2838999999999992</v>
      </c>
      <c r="AC113">
        <v>5.2396000000000003</v>
      </c>
      <c r="AD113">
        <v>4.2285000000000004</v>
      </c>
      <c r="AE113">
        <v>3.3633000000000002</v>
      </c>
      <c r="AF113">
        <v>3.6067999999999998</v>
      </c>
      <c r="AH113">
        <f>INDEX($AB$4:$AF$131,ROUNDUP(ROWS(H$4:H113)/5,0),MOD(ROWS(H$4:H113)-1,5)+1)</f>
        <v>5.5858999999999996</v>
      </c>
      <c r="AK113">
        <v>7.0221</v>
      </c>
      <c r="AL113">
        <v>16.682300000000001</v>
      </c>
      <c r="AM113">
        <v>7.1992000000000003</v>
      </c>
      <c r="AN113">
        <v>4.6367000000000003</v>
      </c>
      <c r="AO113">
        <v>7.4271000000000003</v>
      </c>
      <c r="AQ113">
        <f>INDEX($AK$4:$AO$131,ROUNDUP(ROWS(H$4:H113)/5,0),MOD(ROWS(H$4:H113)-1,5)+1)</f>
        <v>8.6211000000000002</v>
      </c>
      <c r="AT113">
        <v>5.4499000000000004</v>
      </c>
      <c r="AU113">
        <v>30.406300000000002</v>
      </c>
      <c r="AV113">
        <v>19.341799999999999</v>
      </c>
      <c r="AW113">
        <v>11.8164</v>
      </c>
      <c r="AX113">
        <v>4.5391000000000004</v>
      </c>
      <c r="AZ113">
        <f>INDEX($AT$4:$AX$131,ROUNDUP(ROWS(H$4:H113)/5,0),MOD(ROWS(H$4:H113)-1,5)+1)</f>
        <v>15.414099999999999</v>
      </c>
      <c r="BC113">
        <v>10.099600000000001</v>
      </c>
      <c r="BD113">
        <v>6.4791999999999996</v>
      </c>
      <c r="BE113">
        <v>4.4569999999999999</v>
      </c>
      <c r="BF113">
        <v>4</v>
      </c>
      <c r="BG113">
        <v>6.4271000000000003</v>
      </c>
      <c r="BI113">
        <f>INDEX($BC$4:$BG$131,ROUNDUP(ROWS(H$4:H113)/5,0),MOD(ROWS(H$4:H113)-1,5)+1)</f>
        <v>11</v>
      </c>
      <c r="BJ113">
        <v>47.232399999999998</v>
      </c>
      <c r="BK113">
        <v>82.208299999999994</v>
      </c>
      <c r="BL113">
        <v>47.654299999999999</v>
      </c>
      <c r="BM113">
        <v>34.089799999999997</v>
      </c>
      <c r="BN113">
        <v>44.528599999999997</v>
      </c>
      <c r="BP113">
        <f>INDEX($BJ$4:$BN$131,ROUNDUP(ROWS(H$4:H113)/5,0),MOD(ROWS(H$4:H113)-1,5)+1)</f>
        <v>106.5898</v>
      </c>
    </row>
    <row r="114" spans="1:68" x14ac:dyDescent="0.2">
      <c r="A114">
        <v>62.060499999999998</v>
      </c>
      <c r="B114">
        <v>91.908900000000003</v>
      </c>
      <c r="C114">
        <v>61.646500000000003</v>
      </c>
      <c r="D114">
        <v>29.156300000000002</v>
      </c>
      <c r="E114">
        <v>35.781300000000002</v>
      </c>
      <c r="G114">
        <f>INDEX($A$4:$E$131,ROUNDUP(ROWS(H$4:H114)/5,0),MOD(ROWS(H$4:H114)-1,5)+1)</f>
        <v>38.132800000000003</v>
      </c>
      <c r="J114">
        <v>7.5762</v>
      </c>
      <c r="K114">
        <v>27.640599999999999</v>
      </c>
      <c r="L114">
        <v>84.168000000000006</v>
      </c>
      <c r="M114">
        <v>83.734399999999994</v>
      </c>
      <c r="N114">
        <v>28.046900000000001</v>
      </c>
      <c r="P114">
        <f>INDEX($J$4:$N$131,ROUNDUP(ROWS(H$4:H114)/5,0),MOD(ROWS(H$4:H114)-1,5)+1)</f>
        <v>23.8672</v>
      </c>
      <c r="S114">
        <v>10376.52</v>
      </c>
      <c r="T114">
        <v>10912.14</v>
      </c>
      <c r="U114">
        <v>9309.4660000000003</v>
      </c>
      <c r="V114">
        <v>7615</v>
      </c>
      <c r="W114">
        <v>7360.3130000000001</v>
      </c>
      <c r="Y114">
        <f>INDEX($S$4:$W$131,ROUNDUP(ROWS(H$4:H114)/5,0),MOD(ROWS(H$4:H114)-1,5)+1)</f>
        <v>13082.19</v>
      </c>
      <c r="AB114">
        <v>4.5762</v>
      </c>
      <c r="AC114">
        <v>5.5456000000000003</v>
      </c>
      <c r="AD114">
        <v>6.5149999999999997</v>
      </c>
      <c r="AE114">
        <v>5.5468999999999999</v>
      </c>
      <c r="AF114">
        <v>4</v>
      </c>
      <c r="AH114">
        <f>INDEX($AB$4:$AF$131,ROUNDUP(ROWS(H$4:H114)/5,0),MOD(ROWS(H$4:H114)-1,5)+1)</f>
        <v>4.6444999999999999</v>
      </c>
      <c r="AK114">
        <v>14.185499999999999</v>
      </c>
      <c r="AL114">
        <v>21.273399999999999</v>
      </c>
      <c r="AM114">
        <v>22.970099999999999</v>
      </c>
      <c r="AN114">
        <v>17.640599999999999</v>
      </c>
      <c r="AO114">
        <v>10.2813</v>
      </c>
      <c r="AQ114">
        <f>INDEX($AK$4:$AO$131,ROUNDUP(ROWS(H$4:H114)/5,0),MOD(ROWS(H$4:H114)-1,5)+1)</f>
        <v>12.9336</v>
      </c>
      <c r="AT114">
        <v>9.0663999999999998</v>
      </c>
      <c r="AU114">
        <v>39.550800000000002</v>
      </c>
      <c r="AV114">
        <v>107.8926</v>
      </c>
      <c r="AW114">
        <v>91.968800000000002</v>
      </c>
      <c r="AX114">
        <v>22.015599999999999</v>
      </c>
      <c r="AZ114">
        <f>INDEX($AT$4:$AX$131,ROUNDUP(ROWS(H$4:H114)/5,0),MOD(ROWS(H$4:H114)-1,5)+1)</f>
        <v>17</v>
      </c>
      <c r="BC114">
        <v>7.4238</v>
      </c>
      <c r="BD114">
        <v>6.4543999999999997</v>
      </c>
      <c r="BE114">
        <v>4.9701000000000004</v>
      </c>
      <c r="BF114">
        <v>4</v>
      </c>
      <c r="BG114">
        <v>6.7187000000000001</v>
      </c>
      <c r="BI114">
        <f>INDEX($BC$4:$BG$131,ROUNDUP(ROWS(H$4:H114)/5,0),MOD(ROWS(H$4:H114)-1,5)+1)</f>
        <v>7.7773000000000003</v>
      </c>
      <c r="BJ114">
        <v>52</v>
      </c>
      <c r="BK114">
        <v>44.907600000000002</v>
      </c>
      <c r="BL114">
        <v>39</v>
      </c>
      <c r="BM114">
        <v>37.546900000000001</v>
      </c>
      <c r="BN114">
        <v>38.265599999999999</v>
      </c>
      <c r="BP114">
        <f>INDEX($BJ$4:$BN$131,ROUNDUP(ROWS(H$4:H114)/5,0),MOD(ROWS(H$4:H114)-1,5)+1)</f>
        <v>243.37110000000001</v>
      </c>
    </row>
    <row r="115" spans="1:68" x14ac:dyDescent="0.2">
      <c r="A115">
        <v>30.593800000000002</v>
      </c>
      <c r="B115">
        <v>18.039100000000001</v>
      </c>
      <c r="C115">
        <v>37.135399999999997</v>
      </c>
      <c r="D115">
        <v>37.390599999999999</v>
      </c>
      <c r="E115">
        <v>60.944000000000003</v>
      </c>
      <c r="G115">
        <f>INDEX($A$4:$E$131,ROUNDUP(ROWS(H$4:H115)/5,0),MOD(ROWS(H$4:H115)-1,5)+1)</f>
        <v>22.002600000000001</v>
      </c>
      <c r="J115">
        <v>8.3125</v>
      </c>
      <c r="K115">
        <v>13.7995</v>
      </c>
      <c r="L115">
        <v>21.703099999999999</v>
      </c>
      <c r="M115">
        <v>11.0052</v>
      </c>
      <c r="N115">
        <v>4.2668999999999997</v>
      </c>
      <c r="P115">
        <f>INDEX($J$4:$N$131,ROUNDUP(ROWS(H$4:H115)/5,0),MOD(ROWS(H$4:H115)-1,5)+1)</f>
        <v>20.401</v>
      </c>
      <c r="S115">
        <v>6707.1880000000001</v>
      </c>
      <c r="T115">
        <v>4830.82</v>
      </c>
      <c r="U115">
        <v>8431.2759999999998</v>
      </c>
      <c r="V115">
        <v>9466.3019999999997</v>
      </c>
      <c r="W115">
        <v>14813.7</v>
      </c>
      <c r="Y115">
        <f>INDEX($S$4:$W$131,ROUNDUP(ROWS(H$4:H115)/5,0),MOD(ROWS(H$4:H115)-1,5)+1)</f>
        <v>9090.7160000000003</v>
      </c>
      <c r="AB115">
        <v>8.2187999999999999</v>
      </c>
      <c r="AC115">
        <v>10.8802</v>
      </c>
      <c r="AD115">
        <v>4.9257999999999997</v>
      </c>
      <c r="AE115">
        <v>7.7916999999999996</v>
      </c>
      <c r="AF115">
        <v>16.063800000000001</v>
      </c>
      <c r="AH115">
        <f>INDEX($AB$4:$AF$131,ROUNDUP(ROWS(H$4:H115)/5,0),MOD(ROWS(H$4:H115)-1,5)+1)</f>
        <v>2.2004999999999999</v>
      </c>
      <c r="AK115">
        <v>6.1562999999999999</v>
      </c>
      <c r="AL115">
        <v>6.5598999999999998</v>
      </c>
      <c r="AM115">
        <v>7.5677000000000003</v>
      </c>
      <c r="AN115">
        <v>5.2995000000000001</v>
      </c>
      <c r="AO115">
        <v>7.6016000000000004</v>
      </c>
      <c r="AQ115">
        <f>INDEX($AK$4:$AO$131,ROUNDUP(ROWS(H$4:H115)/5,0),MOD(ROWS(H$4:H115)-1,5)+1)</f>
        <v>6.3014000000000001</v>
      </c>
      <c r="AT115">
        <v>10.515599999999999</v>
      </c>
      <c r="AU115">
        <v>13.1393</v>
      </c>
      <c r="AV115">
        <v>25.7773</v>
      </c>
      <c r="AW115">
        <v>17.3047</v>
      </c>
      <c r="AX115">
        <v>10.466100000000001</v>
      </c>
      <c r="AZ115">
        <f>INDEX($AT$4:$AX$131,ROUNDUP(ROWS(H$4:H115)/5,0),MOD(ROWS(H$4:H115)-1,5)+1)</f>
        <v>9.3013999999999992</v>
      </c>
      <c r="BC115">
        <v>9.5780999999999992</v>
      </c>
      <c r="BD115">
        <v>9</v>
      </c>
      <c r="BE115">
        <v>7.5677000000000003</v>
      </c>
      <c r="BF115">
        <v>5.5990000000000002</v>
      </c>
      <c r="BG115">
        <v>8.6015999999999995</v>
      </c>
      <c r="BI115">
        <f>INDEX($BC$4:$BG$131,ROUNDUP(ROWS(H$4:H115)/5,0),MOD(ROWS(H$4:H115)-1,5)+1)</f>
        <v>7.3997000000000002</v>
      </c>
      <c r="BJ115">
        <v>36.359400000000001</v>
      </c>
      <c r="BK115">
        <v>41.699199999999998</v>
      </c>
      <c r="BL115">
        <v>53.196599999999997</v>
      </c>
      <c r="BM115">
        <v>38.604199999999999</v>
      </c>
      <c r="BN115">
        <v>35.936199999999999</v>
      </c>
      <c r="BP115">
        <f>INDEX($BJ$4:$BN$131,ROUNDUP(ROWS(H$4:H115)/5,0),MOD(ROWS(H$4:H115)-1,5)+1)</f>
        <v>170.52539999999999</v>
      </c>
    </row>
    <row r="116" spans="1:68" x14ac:dyDescent="0.2">
      <c r="A116">
        <v>77.640600000000006</v>
      </c>
      <c r="B116">
        <v>37.430999999999997</v>
      </c>
      <c r="C116">
        <v>47.459000000000003</v>
      </c>
      <c r="D116">
        <v>29.3262</v>
      </c>
      <c r="E116">
        <v>24.026700000000002</v>
      </c>
      <c r="G116">
        <f>INDEX($A$4:$E$131,ROUNDUP(ROWS(H$4:H116)/5,0),MOD(ROWS(H$4:H116)-1,5)+1)</f>
        <v>41.588500000000003</v>
      </c>
      <c r="J116">
        <v>4.2968999999999999</v>
      </c>
      <c r="K116">
        <v>8.0547000000000004</v>
      </c>
      <c r="L116">
        <v>29.976600000000001</v>
      </c>
      <c r="M116">
        <v>19.0566</v>
      </c>
      <c r="N116">
        <v>12.6257</v>
      </c>
      <c r="P116">
        <f>INDEX($J$4:$N$131,ROUNDUP(ROWS(H$4:H116)/5,0),MOD(ROWS(H$4:H116)-1,5)+1)</f>
        <v>13.484400000000001</v>
      </c>
      <c r="S116">
        <v>15347.81</v>
      </c>
      <c r="T116">
        <v>18139.740000000002</v>
      </c>
      <c r="U116">
        <v>31646.57</v>
      </c>
      <c r="V116">
        <v>12030.88</v>
      </c>
      <c r="W116">
        <v>9003.0859999999993</v>
      </c>
      <c r="Y116">
        <f>INDEX($S$4:$W$131,ROUNDUP(ROWS(H$4:H116)/5,0),MOD(ROWS(H$4:H116)-1,5)+1)</f>
        <v>14138.18</v>
      </c>
      <c r="AB116">
        <v>6.5937999999999999</v>
      </c>
      <c r="AC116">
        <v>2.8073000000000001</v>
      </c>
      <c r="AD116">
        <v>5.6627999999999998</v>
      </c>
      <c r="AE116">
        <v>3.7305000000000001</v>
      </c>
      <c r="AF116">
        <v>2.2995000000000001</v>
      </c>
      <c r="AH116">
        <f>INDEX($AB$4:$AF$131,ROUNDUP(ROWS(H$4:H116)/5,0),MOD(ROWS(H$4:H116)-1,5)+1)</f>
        <v>4.7629999999999999</v>
      </c>
      <c r="AK116">
        <v>10.5938</v>
      </c>
      <c r="AL116">
        <v>6.2018000000000004</v>
      </c>
      <c r="AM116">
        <v>8.0116999999999994</v>
      </c>
      <c r="AN116">
        <v>11.787100000000001</v>
      </c>
      <c r="AO116">
        <v>4</v>
      </c>
      <c r="AQ116">
        <f>INDEX($AK$4:$AO$131,ROUNDUP(ROWS(H$4:H116)/5,0),MOD(ROWS(H$4:H116)-1,5)+1)</f>
        <v>6.7629999999999999</v>
      </c>
      <c r="AT116">
        <v>8.7655999999999992</v>
      </c>
      <c r="AU116">
        <v>8</v>
      </c>
      <c r="AV116">
        <v>8.5059000000000005</v>
      </c>
      <c r="AW116">
        <v>11.539099999999999</v>
      </c>
      <c r="AX116">
        <v>14.101599999999999</v>
      </c>
      <c r="AZ116">
        <f>INDEX($AT$4:$AX$131,ROUNDUP(ROWS(H$4:H116)/5,0),MOD(ROWS(H$4:H116)-1,5)+1)</f>
        <v>9.7629999999999999</v>
      </c>
      <c r="BC116">
        <v>11.828099999999999</v>
      </c>
      <c r="BD116">
        <v>8.6054999999999993</v>
      </c>
      <c r="BE116">
        <v>10.662800000000001</v>
      </c>
      <c r="BF116">
        <v>9.1348000000000003</v>
      </c>
      <c r="BG116">
        <v>10</v>
      </c>
      <c r="BI116">
        <f>INDEX($BC$4:$BG$131,ROUNDUP(ROWS(H$4:H116)/5,0),MOD(ROWS(H$4:H116)-1,5)+1)</f>
        <v>12.515599999999999</v>
      </c>
      <c r="BJ116">
        <v>40.015599999999999</v>
      </c>
      <c r="BK116">
        <v>35.880200000000002</v>
      </c>
      <c r="BL116">
        <v>70.494100000000003</v>
      </c>
      <c r="BM116">
        <v>64.091800000000006</v>
      </c>
      <c r="BN116">
        <v>39.748699999999999</v>
      </c>
      <c r="BP116">
        <f>INDEX($BJ$4:$BN$131,ROUNDUP(ROWS(H$4:H116)/5,0),MOD(ROWS(H$4:H116)-1,5)+1)</f>
        <v>87.164100000000005</v>
      </c>
    </row>
    <row r="117" spans="1:68" x14ac:dyDescent="0.2">
      <c r="A117">
        <v>13.0664</v>
      </c>
      <c r="B117">
        <v>38.019500000000001</v>
      </c>
      <c r="C117">
        <v>41</v>
      </c>
      <c r="D117">
        <v>44.887999999999998</v>
      </c>
      <c r="E117">
        <v>31.8841</v>
      </c>
      <c r="G117">
        <f>INDEX($A$4:$E$131,ROUNDUP(ROWS(H$4:H117)/5,0),MOD(ROWS(H$4:H117)-1,5)+1)</f>
        <v>101.7839</v>
      </c>
      <c r="J117">
        <v>8.8613</v>
      </c>
      <c r="K117">
        <v>29.1953</v>
      </c>
      <c r="L117">
        <v>59</v>
      </c>
      <c r="M117">
        <v>38.587899999999998</v>
      </c>
      <c r="N117">
        <v>6.1471</v>
      </c>
      <c r="P117">
        <f>INDEX($J$4:$N$131,ROUNDUP(ROWS(H$4:H117)/5,0),MOD(ROWS(H$4:H117)-1,5)+1)</f>
        <v>19.510400000000001</v>
      </c>
      <c r="S117">
        <v>4954.8440000000001</v>
      </c>
      <c r="T117">
        <v>7692.0829999999996</v>
      </c>
      <c r="U117">
        <v>15640</v>
      </c>
      <c r="V117">
        <v>7766.7579999999998</v>
      </c>
      <c r="W117">
        <v>10444.23</v>
      </c>
      <c r="Y117">
        <f>INDEX($S$4:$W$131,ROUNDUP(ROWS(H$4:H117)/5,0),MOD(ROWS(H$4:H117)-1,5)+1)</f>
        <v>10251.459999999999</v>
      </c>
      <c r="AB117">
        <v>5.9589999999999996</v>
      </c>
      <c r="AC117">
        <v>5.0651000000000002</v>
      </c>
      <c r="AD117">
        <v>15</v>
      </c>
      <c r="AE117">
        <v>6.2519999999999998</v>
      </c>
      <c r="AF117">
        <v>1.3158000000000001</v>
      </c>
      <c r="AH117">
        <f>INDEX($AB$4:$AF$131,ROUNDUP(ROWS(H$4:H117)/5,0),MOD(ROWS(H$4:H117)-1,5)+1)</f>
        <v>4.1692999999999998</v>
      </c>
      <c r="AK117">
        <v>4.3691000000000004</v>
      </c>
      <c r="AL117">
        <v>13</v>
      </c>
      <c r="AM117">
        <v>13</v>
      </c>
      <c r="AN117">
        <v>13.972</v>
      </c>
      <c r="AO117">
        <v>6.5052000000000003</v>
      </c>
      <c r="AQ117">
        <f>INDEX($AK$4:$AO$131,ROUNDUP(ROWS(H$4:H117)/5,0),MOD(ROWS(H$4:H117)-1,5)+1)</f>
        <v>27.623699999999999</v>
      </c>
      <c r="AT117">
        <v>4.3535000000000004</v>
      </c>
      <c r="AU117">
        <v>36.0456</v>
      </c>
      <c r="AV117">
        <v>43</v>
      </c>
      <c r="AW117">
        <v>23.559899999999999</v>
      </c>
      <c r="AX117">
        <v>9.8841000000000001</v>
      </c>
      <c r="AZ117">
        <f>INDEX($AT$4:$AX$131,ROUNDUP(ROWS(H$4:H117)/5,0),MOD(ROWS(H$4:H117)-1,5)+1)</f>
        <v>14.2852</v>
      </c>
      <c r="BC117">
        <v>9.9589999999999996</v>
      </c>
      <c r="BD117">
        <v>8.9934999999999992</v>
      </c>
      <c r="BE117">
        <v>8</v>
      </c>
      <c r="BF117">
        <v>8</v>
      </c>
      <c r="BG117">
        <v>7.0632000000000001</v>
      </c>
      <c r="BI117">
        <f>INDEX($BC$4:$BG$131,ROUNDUP(ROWS(H$4:H117)/5,0),MOD(ROWS(H$4:H117)-1,5)+1)</f>
        <v>18.225300000000001</v>
      </c>
      <c r="BJ117">
        <v>49.246099999999998</v>
      </c>
      <c r="BK117">
        <v>55.019500000000001</v>
      </c>
      <c r="BL117">
        <v>58</v>
      </c>
      <c r="BM117">
        <v>39.5319</v>
      </c>
      <c r="BN117">
        <v>33.378900000000002</v>
      </c>
      <c r="BP117">
        <f>INDEX($BJ$4:$BN$131,ROUNDUP(ROWS(H$4:H117)/5,0),MOD(ROWS(H$4:H117)-1,5)+1)</f>
        <v>109.4674</v>
      </c>
    </row>
    <row r="118" spans="1:68" x14ac:dyDescent="0.2">
      <c r="A118">
        <v>18.7409</v>
      </c>
      <c r="B118">
        <v>44.714799999999997</v>
      </c>
      <c r="C118">
        <v>30.6875</v>
      </c>
      <c r="D118">
        <v>17.542300000000001</v>
      </c>
      <c r="E118">
        <v>17.197299999999998</v>
      </c>
      <c r="G118">
        <f>INDEX($A$4:$E$131,ROUNDUP(ROWS(H$4:H118)/5,0),MOD(ROWS(H$4:H118)-1,5)+1)</f>
        <v>46.928400000000003</v>
      </c>
      <c r="J118">
        <v>8.3782999999999994</v>
      </c>
      <c r="K118">
        <v>8.1601999999999997</v>
      </c>
      <c r="L118">
        <v>20.875</v>
      </c>
      <c r="M118">
        <v>50.1419</v>
      </c>
      <c r="N118">
        <v>29.435500000000001</v>
      </c>
      <c r="P118">
        <f>INDEX($J$4:$N$131,ROUNDUP(ROWS(H$4:H118)/5,0),MOD(ROWS(H$4:H118)-1,5)+1)</f>
        <v>25.6172</v>
      </c>
      <c r="S118">
        <v>8275.7420000000002</v>
      </c>
      <c r="T118">
        <v>7352.1090000000004</v>
      </c>
      <c r="U118">
        <v>3457.9690000000001</v>
      </c>
      <c r="V118">
        <v>5692.4089999999997</v>
      </c>
      <c r="W118">
        <v>9935.8979999999992</v>
      </c>
      <c r="Y118">
        <f>INDEX($S$4:$W$131,ROUNDUP(ROWS(H$4:H118)/5,0),MOD(ROWS(H$4:H118)-1,5)+1)</f>
        <v>9040</v>
      </c>
      <c r="AB118">
        <v>4.5026000000000002</v>
      </c>
      <c r="AC118">
        <v>3.3203</v>
      </c>
      <c r="AD118">
        <v>7.0233999999999996</v>
      </c>
      <c r="AE118">
        <v>4.1555999999999997</v>
      </c>
      <c r="AF118">
        <v>2.2675999999999998</v>
      </c>
      <c r="AH118">
        <f>INDEX($AB$4:$AF$131,ROUNDUP(ROWS(H$4:H118)/5,0),MOD(ROWS(H$4:H118)-1,5)+1)</f>
        <v>4.5884999999999998</v>
      </c>
      <c r="AK118">
        <v>6</v>
      </c>
      <c r="AL118">
        <v>14.398400000000001</v>
      </c>
      <c r="AM118">
        <v>11.976599999999999</v>
      </c>
      <c r="AN118">
        <v>7.9245000000000001</v>
      </c>
      <c r="AO118">
        <v>7.7324000000000002</v>
      </c>
      <c r="AQ118">
        <f>INDEX($AK$4:$AO$131,ROUNDUP(ROWS(H$4:H118)/5,0),MOD(ROWS(H$4:H118)-1,5)+1)</f>
        <v>13.787100000000001</v>
      </c>
      <c r="AT118">
        <v>5.4973999999999998</v>
      </c>
      <c r="AU118">
        <v>8.3594000000000008</v>
      </c>
      <c r="AV118">
        <v>16.2422</v>
      </c>
      <c r="AW118">
        <v>16.462199999999999</v>
      </c>
      <c r="AX118">
        <v>20.394500000000001</v>
      </c>
      <c r="AZ118">
        <f>INDEX($AT$4:$AX$131,ROUNDUP(ROWS(H$4:H118)/5,0),MOD(ROWS(H$4:H118)-1,5)+1)</f>
        <v>27</v>
      </c>
      <c r="BC118">
        <v>9.6270000000000007</v>
      </c>
      <c r="BD118">
        <v>7.4805000000000001</v>
      </c>
      <c r="BE118">
        <v>6.1952999999999996</v>
      </c>
      <c r="BF118">
        <v>6</v>
      </c>
      <c r="BG118">
        <v>4.5351999999999997</v>
      </c>
      <c r="BI118">
        <f>INDEX($BC$4:$BG$131,ROUNDUP(ROWS(H$4:H118)/5,0),MOD(ROWS(H$4:H118)-1,5)+1)</f>
        <v>13.801399999999999</v>
      </c>
      <c r="BJ118">
        <v>30.373000000000001</v>
      </c>
      <c r="BK118">
        <v>30</v>
      </c>
      <c r="BL118">
        <v>34.828099999999999</v>
      </c>
      <c r="BM118">
        <v>62.910800000000002</v>
      </c>
      <c r="BN118">
        <v>40.970700000000001</v>
      </c>
      <c r="BP118">
        <f>INDEX($BJ$4:$BN$131,ROUNDUP(ROWS(H$4:H118)/5,0),MOD(ROWS(H$4:H118)-1,5)+1)</f>
        <v>184.57550000000001</v>
      </c>
    </row>
    <row r="119" spans="1:68" x14ac:dyDescent="0.2">
      <c r="A119">
        <v>8.6302000000000003</v>
      </c>
      <c r="B119">
        <v>12.226599999999999</v>
      </c>
      <c r="C119">
        <v>17</v>
      </c>
      <c r="D119">
        <v>22.0215</v>
      </c>
      <c r="E119">
        <v>15.596399999999999</v>
      </c>
      <c r="G119">
        <f>INDEX($A$4:$E$131,ROUNDUP(ROWS(H$4:H119)/5,0),MOD(ROWS(H$4:H119)-1,5)+1)</f>
        <v>78.974000000000004</v>
      </c>
      <c r="J119">
        <v>8.2917000000000005</v>
      </c>
      <c r="K119">
        <v>3.6328</v>
      </c>
      <c r="L119">
        <v>7.5742000000000003</v>
      </c>
      <c r="M119">
        <v>8.3262</v>
      </c>
      <c r="N119">
        <v>24.166</v>
      </c>
      <c r="P119">
        <f>INDEX($J$4:$N$131,ROUNDUP(ROWS(H$4:H119)/5,0),MOD(ROWS(H$4:H119)-1,5)+1)</f>
        <v>21.583300000000001</v>
      </c>
      <c r="S119">
        <v>11742.34</v>
      </c>
      <c r="T119">
        <v>9572.0310000000009</v>
      </c>
      <c r="U119">
        <v>9867.5390000000007</v>
      </c>
      <c r="V119">
        <v>9812.5259999999998</v>
      </c>
      <c r="W119">
        <v>8059.7269999999999</v>
      </c>
      <c r="Y119">
        <f>INDEX($S$4:$W$131,ROUNDUP(ROWS(H$4:H119)/5,0),MOD(ROWS(H$4:H119)-1,5)+1)</f>
        <v>8028.0209999999997</v>
      </c>
      <c r="AB119">
        <v>2</v>
      </c>
      <c r="AC119">
        <v>3.2656000000000001</v>
      </c>
      <c r="AD119">
        <v>4.5956999999999999</v>
      </c>
      <c r="AE119">
        <v>5</v>
      </c>
      <c r="AF119">
        <v>3.9596</v>
      </c>
      <c r="AH119">
        <f>INDEX($AB$4:$AF$131,ROUNDUP(ROWS(H$4:H119)/5,0),MOD(ROWS(H$4:H119)-1,5)+1)</f>
        <v>9.9530999999999992</v>
      </c>
      <c r="AK119">
        <v>4.6536</v>
      </c>
      <c r="AL119">
        <v>4.8983999999999996</v>
      </c>
      <c r="AM119">
        <v>10.1699</v>
      </c>
      <c r="AN119">
        <v>7.9785000000000004</v>
      </c>
      <c r="AO119">
        <v>5.0404</v>
      </c>
      <c r="AQ119">
        <f>INDEX($AK$4:$AO$131,ROUNDUP(ROWS(H$4:H119)/5,0),MOD(ROWS(H$4:H119)-1,5)+1)</f>
        <v>18.208300000000001</v>
      </c>
      <c r="AT119">
        <v>9.9530999999999992</v>
      </c>
      <c r="AU119">
        <v>2.7343999999999999</v>
      </c>
      <c r="AV119">
        <v>19.871099999999998</v>
      </c>
      <c r="AW119">
        <v>20.283200000000001</v>
      </c>
      <c r="AX119">
        <v>6.8384999999999998</v>
      </c>
      <c r="AZ119">
        <f>INDEX($AT$4:$AX$131,ROUNDUP(ROWS(H$4:H119)/5,0),MOD(ROWS(H$4:H119)-1,5)+1)</f>
        <v>32.583300000000001</v>
      </c>
      <c r="BC119">
        <v>5.3384999999999998</v>
      </c>
      <c r="BD119">
        <v>6.6322000000000001</v>
      </c>
      <c r="BE119">
        <v>11.1699</v>
      </c>
      <c r="BF119">
        <v>13.4421</v>
      </c>
      <c r="BG119">
        <v>9.8788999999999998</v>
      </c>
      <c r="BI119">
        <f>INDEX($BC$4:$BG$131,ROUNDUP(ROWS(H$4:H119)/5,0),MOD(ROWS(H$4:H119)-1,5)+1)</f>
        <v>12.302099999999999</v>
      </c>
      <c r="BJ119">
        <v>30</v>
      </c>
      <c r="BK119">
        <v>26.839200000000002</v>
      </c>
      <c r="BL119">
        <v>44.658200000000001</v>
      </c>
      <c r="BM119">
        <v>60.789700000000003</v>
      </c>
      <c r="BN119">
        <v>70.282600000000002</v>
      </c>
      <c r="BP119">
        <f>INDEX($BJ$4:$BN$131,ROUNDUP(ROWS(H$4:H119)/5,0),MOD(ROWS(H$4:H119)-1,5)+1)</f>
        <v>418.84370000000001</v>
      </c>
    </row>
    <row r="120" spans="1:68" x14ac:dyDescent="0.2">
      <c r="A120">
        <v>13.291700000000001</v>
      </c>
      <c r="B120">
        <v>22</v>
      </c>
      <c r="C120">
        <v>21.621099999999998</v>
      </c>
      <c r="D120">
        <v>20.659500000000001</v>
      </c>
      <c r="E120">
        <v>16.3828</v>
      </c>
      <c r="G120">
        <f>INDEX($A$4:$E$131,ROUNDUP(ROWS(H$4:H120)/5,0),MOD(ROWS(H$4:H120)-1,5)+1)</f>
        <v>39.151000000000003</v>
      </c>
      <c r="J120">
        <v>24.049499999999998</v>
      </c>
      <c r="K120">
        <v>16.703099999999999</v>
      </c>
      <c r="L120">
        <v>37.925800000000002</v>
      </c>
      <c r="M120">
        <v>34.082700000000003</v>
      </c>
      <c r="N120">
        <v>9.7942999999999998</v>
      </c>
      <c r="P120">
        <f>INDEX($J$4:$N$131,ROUNDUP(ROWS(H$4:H120)/5,0),MOD(ROWS(H$4:H120)-1,5)+1)</f>
        <v>24.832000000000001</v>
      </c>
      <c r="S120">
        <v>7795.7290000000003</v>
      </c>
      <c r="T120">
        <v>7211.4840000000004</v>
      </c>
      <c r="U120">
        <v>5488.4380000000001</v>
      </c>
      <c r="V120">
        <v>4524.9610000000002</v>
      </c>
      <c r="W120">
        <v>4164.87</v>
      </c>
      <c r="Y120">
        <f>INDEX($S$4:$W$131,ROUNDUP(ROWS(H$4:H120)/5,0),MOD(ROWS(H$4:H120)-1,5)+1)</f>
        <v>9676.1980000000003</v>
      </c>
      <c r="AB120">
        <v>8.0129999999999999</v>
      </c>
      <c r="AC120">
        <v>9.8202999999999996</v>
      </c>
      <c r="AD120">
        <v>7.7891000000000004</v>
      </c>
      <c r="AE120">
        <v>9.9140999999999995</v>
      </c>
      <c r="AF120">
        <v>2.3014000000000001</v>
      </c>
      <c r="AH120">
        <f>INDEX($AB$4:$AF$131,ROUNDUP(ROWS(H$4:H120)/5,0),MOD(ROWS(H$4:H120)-1,5)+1)</f>
        <v>4.6548999999999996</v>
      </c>
      <c r="AK120">
        <v>4.1771000000000003</v>
      </c>
      <c r="AL120">
        <v>5.7617000000000003</v>
      </c>
      <c r="AM120">
        <v>12.136699999999999</v>
      </c>
      <c r="AN120">
        <v>10.5951</v>
      </c>
      <c r="AO120">
        <v>3.3971</v>
      </c>
      <c r="AQ120">
        <f>INDEX($AK$4:$AO$131,ROUNDUP(ROWS(H$4:H120)/5,0),MOD(ROWS(H$4:H120)-1,5)+1)</f>
        <v>7.7435</v>
      </c>
      <c r="AT120">
        <v>8.4687999999999999</v>
      </c>
      <c r="AU120">
        <v>13.328099999999999</v>
      </c>
      <c r="AV120">
        <v>30.324200000000001</v>
      </c>
      <c r="AW120">
        <v>44.634799999999998</v>
      </c>
      <c r="AX120">
        <v>10.3971</v>
      </c>
      <c r="AZ120">
        <f>INDEX($AT$4:$AX$131,ROUNDUP(ROWS(H$4:H120)/5,0),MOD(ROWS(H$4:H120)-1,5)+1)</f>
        <v>22.9297</v>
      </c>
      <c r="BC120">
        <v>8.8229000000000006</v>
      </c>
      <c r="BD120">
        <v>12.252000000000001</v>
      </c>
      <c r="BE120">
        <v>11.726599999999999</v>
      </c>
      <c r="BF120">
        <v>7.6595000000000004</v>
      </c>
      <c r="BG120">
        <v>7.6029</v>
      </c>
      <c r="BI120">
        <f>INDEX($BC$4:$BG$131,ROUNDUP(ROWS(H$4:H120)/5,0),MOD(ROWS(H$4:H120)-1,5)+1)</f>
        <v>8.1327999999999996</v>
      </c>
      <c r="BJ120">
        <v>61.960900000000002</v>
      </c>
      <c r="BK120">
        <v>61.944699999999997</v>
      </c>
      <c r="BL120">
        <v>76.011700000000005</v>
      </c>
      <c r="BM120">
        <v>48.466099999999997</v>
      </c>
      <c r="BN120">
        <v>29.397099999999998</v>
      </c>
      <c r="BP120">
        <f>INDEX($BJ$4:$BN$131,ROUNDUP(ROWS(H$4:H120)/5,0),MOD(ROWS(H$4:H120)-1,5)+1)</f>
        <v>123.7187</v>
      </c>
    </row>
    <row r="121" spans="1:68" x14ac:dyDescent="0.2">
      <c r="A121">
        <v>8.2349999999999994</v>
      </c>
      <c r="B121">
        <v>9.3905999999999992</v>
      </c>
      <c r="C121">
        <v>17.690799999999999</v>
      </c>
      <c r="D121">
        <v>54.460900000000002</v>
      </c>
      <c r="E121">
        <v>55.847700000000003</v>
      </c>
      <c r="G121">
        <f>INDEX($A$4:$E$131,ROUNDUP(ROWS(H$4:H121)/5,0),MOD(ROWS(H$4:H121)-1,5)+1)</f>
        <v>12</v>
      </c>
      <c r="J121">
        <v>8.4101999999999997</v>
      </c>
      <c r="K121">
        <v>18.859400000000001</v>
      </c>
      <c r="L121">
        <v>53.7363</v>
      </c>
      <c r="M121">
        <v>102.4355</v>
      </c>
      <c r="N121">
        <v>27.664100000000001</v>
      </c>
      <c r="P121">
        <f>INDEX($J$4:$N$131,ROUNDUP(ROWS(H$4:H121)/5,0),MOD(ROWS(H$4:H121)-1,5)+1)</f>
        <v>16.376999999999999</v>
      </c>
      <c r="S121">
        <v>5952.4350000000004</v>
      </c>
      <c r="T121">
        <v>4762.6559999999999</v>
      </c>
      <c r="U121">
        <v>7039.8050000000003</v>
      </c>
      <c r="V121">
        <v>3666.3670000000002</v>
      </c>
      <c r="W121">
        <v>7051.3280000000004</v>
      </c>
      <c r="Y121">
        <f>INDEX($S$4:$W$131,ROUNDUP(ROWS(H$4:H121)/5,0),MOD(ROWS(H$4:H121)-1,5)+1)</f>
        <v>12106.99</v>
      </c>
      <c r="AB121">
        <v>3.2349999999999999</v>
      </c>
      <c r="AC121">
        <v>4</v>
      </c>
      <c r="AD121">
        <v>5.8672000000000004</v>
      </c>
      <c r="AE121">
        <v>14.7324</v>
      </c>
      <c r="AF121">
        <v>5.0742000000000003</v>
      </c>
      <c r="AH121">
        <f>INDEX($AB$4:$AF$131,ROUNDUP(ROWS(H$4:H121)/5,0),MOD(ROWS(H$4:H121)-1,5)+1)</f>
        <v>4.1151999999999997</v>
      </c>
      <c r="AK121">
        <v>3.1751</v>
      </c>
      <c r="AL121">
        <v>8.9530999999999992</v>
      </c>
      <c r="AM121">
        <v>19.489599999999999</v>
      </c>
      <c r="AN121">
        <v>31.041</v>
      </c>
      <c r="AO121">
        <v>15.109400000000001</v>
      </c>
      <c r="AQ121">
        <f>INDEX($AK$4:$AO$131,ROUNDUP(ROWS(H$4:H121)/5,0),MOD(ROWS(H$4:H121)-1,5)+1)</f>
        <v>3.8691</v>
      </c>
      <c r="AT121">
        <v>7.3548</v>
      </c>
      <c r="AU121">
        <v>2.7812999999999999</v>
      </c>
      <c r="AV121">
        <v>29.8066</v>
      </c>
      <c r="AW121">
        <v>143.32810000000001</v>
      </c>
      <c r="AX121">
        <v>22.109400000000001</v>
      </c>
      <c r="AZ121">
        <f>INDEX($AT$4:$AX$131,ROUNDUP(ROWS(H$4:H121)/5,0),MOD(ROWS(H$4:H121)-1,5)+1)</f>
        <v>9.7226999999999997</v>
      </c>
      <c r="BC121">
        <v>9.2349999999999994</v>
      </c>
      <c r="BD121">
        <v>9.4140999999999995</v>
      </c>
      <c r="BE121">
        <v>6.8451000000000004</v>
      </c>
      <c r="BF121">
        <v>6</v>
      </c>
      <c r="BG121">
        <v>6.2968999999999999</v>
      </c>
      <c r="BI121">
        <f>INDEX($BC$4:$BG$131,ROUNDUP(ROWS(H$4:H121)/5,0),MOD(ROWS(H$4:H121)-1,5)+1)</f>
        <v>9.9844000000000008</v>
      </c>
      <c r="BJ121">
        <v>30.5853</v>
      </c>
      <c r="BK121">
        <v>38.414099999999998</v>
      </c>
      <c r="BL121">
        <v>41.887999999999998</v>
      </c>
      <c r="BM121">
        <v>71.464799999999997</v>
      </c>
      <c r="BN121">
        <v>52.445300000000003</v>
      </c>
      <c r="BP121">
        <f>INDEX($BJ$4:$BN$131,ROUNDUP(ROWS(H$4:H121)/5,0),MOD(ROWS(H$4:H121)-1,5)+1)</f>
        <v>44.099600000000002</v>
      </c>
    </row>
    <row r="122" spans="1:68" x14ac:dyDescent="0.2">
      <c r="A122">
        <v>28.934899999999999</v>
      </c>
      <c r="B122">
        <v>19</v>
      </c>
      <c r="C122">
        <v>12.2415</v>
      </c>
      <c r="D122">
        <v>60.039099999999998</v>
      </c>
      <c r="E122">
        <v>12.872400000000001</v>
      </c>
      <c r="G122">
        <f>INDEX($A$4:$E$131,ROUNDUP(ROWS(H$4:H122)/5,0),MOD(ROWS(H$4:H122)-1,5)+1)</f>
        <v>11.234999999999999</v>
      </c>
      <c r="J122">
        <v>10.974</v>
      </c>
      <c r="K122">
        <v>7</v>
      </c>
      <c r="L122">
        <v>11.827500000000001</v>
      </c>
      <c r="M122">
        <v>29.552700000000002</v>
      </c>
      <c r="N122">
        <v>6.3177000000000003</v>
      </c>
      <c r="P122">
        <f>INDEX($J$4:$N$131,ROUNDUP(ROWS(H$4:H122)/5,0),MOD(ROWS(H$4:H122)-1,5)+1)</f>
        <v>18.294899999999998</v>
      </c>
      <c r="S122">
        <v>8454.3230000000003</v>
      </c>
      <c r="T122">
        <v>10640</v>
      </c>
      <c r="U122">
        <v>10253.799999999999</v>
      </c>
      <c r="V122">
        <v>4327.5</v>
      </c>
      <c r="W122">
        <v>16357.45</v>
      </c>
      <c r="Y122">
        <f>INDEX($S$4:$W$131,ROUNDUP(ROWS(H$4:H122)/5,0),MOD(ROWS(H$4:H122)-1,5)+1)</f>
        <v>12463.96</v>
      </c>
      <c r="AB122">
        <v>6</v>
      </c>
      <c r="AC122">
        <v>6</v>
      </c>
      <c r="AD122">
        <v>2.1379999999999999</v>
      </c>
      <c r="AE122">
        <v>5.6952999999999996</v>
      </c>
      <c r="AF122">
        <v>2.4740000000000002</v>
      </c>
      <c r="AH122">
        <f>INDEX($AB$4:$AF$131,ROUNDUP(ROWS(H$4:H122)/5,0),MOD(ROWS(H$4:H122)-1,5)+1)</f>
        <v>3.7050999999999998</v>
      </c>
      <c r="AK122">
        <v>3.9935</v>
      </c>
      <c r="AL122">
        <v>3</v>
      </c>
      <c r="AM122">
        <v>10.724</v>
      </c>
      <c r="AN122">
        <v>11</v>
      </c>
      <c r="AO122">
        <v>3.0663999999999998</v>
      </c>
      <c r="AQ122">
        <f>INDEX($AK$4:$AO$131,ROUNDUP(ROWS(H$4:H122)/5,0),MOD(ROWS(H$4:H122)-1,5)+1)</f>
        <v>5.7649999999999997</v>
      </c>
      <c r="AT122">
        <v>10.993499999999999</v>
      </c>
      <c r="AU122">
        <v>10</v>
      </c>
      <c r="AV122">
        <v>6.1379999999999999</v>
      </c>
      <c r="AW122">
        <v>20.781300000000002</v>
      </c>
      <c r="AX122">
        <v>3.4883000000000002</v>
      </c>
      <c r="AZ122">
        <f>INDEX($AT$4:$AX$131,ROUNDUP(ROWS(H$4:H122)/5,0),MOD(ROWS(H$4:H122)-1,5)+1)</f>
        <v>18.059899999999999</v>
      </c>
      <c r="BC122">
        <v>10.013</v>
      </c>
      <c r="BD122">
        <v>12</v>
      </c>
      <c r="BE122">
        <v>6.2069999999999999</v>
      </c>
      <c r="BF122">
        <v>6</v>
      </c>
      <c r="BG122">
        <v>13.052099999999999</v>
      </c>
      <c r="BI122">
        <f>INDEX($BC$4:$BG$131,ROUNDUP(ROWS(H$4:H122)/5,0),MOD(ROWS(H$4:H122)-1,5)+1)</f>
        <v>13</v>
      </c>
      <c r="BJ122">
        <v>57.876300000000001</v>
      </c>
      <c r="BK122">
        <v>39</v>
      </c>
      <c r="BL122">
        <v>46.723999999999997</v>
      </c>
      <c r="BM122">
        <v>71.943399999999997</v>
      </c>
      <c r="BN122">
        <v>50.199199999999998</v>
      </c>
      <c r="BP122">
        <f>INDEX($BJ$4:$BN$131,ROUNDUP(ROWS(H$4:H122)/5,0),MOD(ROWS(H$4:H122)-1,5)+1)</f>
        <v>59.709600000000002</v>
      </c>
    </row>
    <row r="123" spans="1:68" x14ac:dyDescent="0.2">
      <c r="A123">
        <v>16.078099999999999</v>
      </c>
      <c r="B123">
        <v>77.304000000000002</v>
      </c>
      <c r="C123">
        <v>95.727199999999996</v>
      </c>
      <c r="D123">
        <v>88.473299999999995</v>
      </c>
      <c r="E123">
        <v>49.125</v>
      </c>
      <c r="G123">
        <f>INDEX($A$4:$E$131,ROUNDUP(ROWS(H$4:H123)/5,0),MOD(ROWS(H$4:H123)-1,5)+1)</f>
        <v>37.095700000000001</v>
      </c>
      <c r="J123">
        <v>8.8788999999999998</v>
      </c>
      <c r="K123">
        <v>20.0124</v>
      </c>
      <c r="L123">
        <v>36.089799999999997</v>
      </c>
      <c r="M123">
        <v>28.683599999999998</v>
      </c>
      <c r="N123">
        <v>10.1875</v>
      </c>
      <c r="P123">
        <f>INDEX($J$4:$N$131,ROUNDUP(ROWS(H$4:H123)/5,0),MOD(ROWS(H$4:H123)-1,5)+1)</f>
        <v>20.1999</v>
      </c>
      <c r="S123">
        <v>134274.4</v>
      </c>
      <c r="T123">
        <v>47998.33</v>
      </c>
      <c r="U123">
        <v>9240.5210000000006</v>
      </c>
      <c r="V123">
        <v>9234.8559999999998</v>
      </c>
      <c r="W123">
        <v>8546.25</v>
      </c>
      <c r="Y123">
        <f>INDEX($S$4:$W$131,ROUNDUP(ROWS(H$4:H123)/5,0),MOD(ROWS(H$4:H123)-1,5)+1)</f>
        <v>9104.1919999999991</v>
      </c>
      <c r="AB123">
        <v>7.8788999999999998</v>
      </c>
      <c r="AC123">
        <v>5.1490999999999998</v>
      </c>
      <c r="AD123">
        <v>4.7271999999999998</v>
      </c>
      <c r="AE123">
        <v>6.3685</v>
      </c>
      <c r="AF123">
        <v>4.4375</v>
      </c>
      <c r="AH123">
        <f>INDEX($AB$4:$AF$131,ROUNDUP(ROWS(H$4:H123)/5,0),MOD(ROWS(H$4:H123)-1,5)+1)</f>
        <v>6.4504999999999999</v>
      </c>
      <c r="AK123">
        <v>5.3593999999999999</v>
      </c>
      <c r="AL123">
        <v>16.0124</v>
      </c>
      <c r="AM123">
        <v>32.089799999999997</v>
      </c>
      <c r="AN123">
        <v>19.209599999999998</v>
      </c>
      <c r="AO123">
        <v>4.5937999999999999</v>
      </c>
      <c r="AQ123">
        <f>INDEX($AK$4:$AO$131,ROUNDUP(ROWS(H$4:H123)/5,0),MOD(ROWS(H$4:H123)-1,5)+1)</f>
        <v>6.8625999999999996</v>
      </c>
      <c r="AT123">
        <v>7.7187999999999999</v>
      </c>
      <c r="AU123">
        <v>19.782599999999999</v>
      </c>
      <c r="AV123">
        <v>34.635399999999997</v>
      </c>
      <c r="AW123">
        <v>30.104800000000001</v>
      </c>
      <c r="AX123">
        <v>15.75</v>
      </c>
      <c r="AZ123">
        <f>INDEX($AT$4:$AX$131,ROUNDUP(ROWS(H$4:H123)/5,0),MOD(ROWS(H$4:H123)-1,5)+1)</f>
        <v>27.149100000000001</v>
      </c>
      <c r="BC123">
        <v>11.480499999999999</v>
      </c>
      <c r="BD123">
        <v>10.229799999999999</v>
      </c>
      <c r="BE123">
        <v>7.8183999999999996</v>
      </c>
      <c r="BF123">
        <v>8.3684999999999992</v>
      </c>
      <c r="BG123">
        <v>9</v>
      </c>
      <c r="BI123">
        <f>INDEX($BC$4:$BG$131,ROUNDUP(ROWS(H$4:H123)/5,0),MOD(ROWS(H$4:H123)-1,5)+1)</f>
        <v>10.3398</v>
      </c>
      <c r="BJ123">
        <v>48.679699999999997</v>
      </c>
      <c r="BK123">
        <v>78.266900000000007</v>
      </c>
      <c r="BL123">
        <v>110.998</v>
      </c>
      <c r="BM123">
        <v>84.419300000000007</v>
      </c>
      <c r="BN123">
        <v>50.703099999999999</v>
      </c>
      <c r="BP123">
        <f>INDEX($BJ$4:$BN$131,ROUNDUP(ROWS(H$4:H123)/5,0),MOD(ROWS(H$4:H123)-1,5)+1)</f>
        <v>75.534499999999994</v>
      </c>
    </row>
    <row r="124" spans="1:68" x14ac:dyDescent="0.2">
      <c r="A124">
        <v>43.4557</v>
      </c>
      <c r="B124">
        <v>52.296900000000001</v>
      </c>
      <c r="C124">
        <v>35.924500000000002</v>
      </c>
      <c r="D124">
        <v>11.8431</v>
      </c>
      <c r="E124">
        <v>16.730499999999999</v>
      </c>
      <c r="G124">
        <f>INDEX($A$4:$E$131,ROUNDUP(ROWS(H$4:H124)/5,0),MOD(ROWS(H$4:H124)-1,5)+1)</f>
        <v>29.729800000000001</v>
      </c>
      <c r="J124">
        <v>8.1628000000000007</v>
      </c>
      <c r="K124">
        <v>16.135400000000001</v>
      </c>
      <c r="L124">
        <v>29.541699999999999</v>
      </c>
      <c r="M124">
        <v>44.400399999999998</v>
      </c>
      <c r="N124">
        <v>2.0859000000000001</v>
      </c>
      <c r="P124">
        <f>INDEX($J$4:$N$131,ROUNDUP(ROWS(H$4:H124)/5,0),MOD(ROWS(H$4:H124)-1,5)+1)</f>
        <v>29.9694</v>
      </c>
      <c r="S124">
        <v>7901.393</v>
      </c>
      <c r="T124">
        <v>8044.0370000000003</v>
      </c>
      <c r="U124">
        <v>8941.1720000000005</v>
      </c>
      <c r="V124">
        <v>11751</v>
      </c>
      <c r="W124">
        <v>9391.5630000000001</v>
      </c>
      <c r="Y124">
        <f>INDEX($S$4:$W$131,ROUNDUP(ROWS(H$4:H124)/5,0),MOD(ROWS(H$4:H124)-1,5)+1)</f>
        <v>10671.32</v>
      </c>
      <c r="AB124">
        <v>4.5488</v>
      </c>
      <c r="AC124">
        <v>5.6081000000000003</v>
      </c>
      <c r="AD124">
        <v>4.4661</v>
      </c>
      <c r="AE124">
        <v>2.8313999999999999</v>
      </c>
      <c r="AF124">
        <v>2.0859000000000001</v>
      </c>
      <c r="AH124">
        <f>INDEX($AB$4:$AF$131,ROUNDUP(ROWS(H$4:H124)/5,0),MOD(ROWS(H$4:H124)-1,5)+1)</f>
        <v>3.7974999999999999</v>
      </c>
      <c r="AK124">
        <v>5.6464999999999996</v>
      </c>
      <c r="AL124">
        <v>9.2161000000000008</v>
      </c>
      <c r="AM124">
        <v>7.1992000000000003</v>
      </c>
      <c r="AN124">
        <v>4.4941000000000004</v>
      </c>
      <c r="AO124">
        <v>2.0859000000000001</v>
      </c>
      <c r="AQ124">
        <f>INDEX($AK$4:$AO$131,ROUNDUP(ROWS(H$4:H124)/5,0),MOD(ROWS(H$4:H124)-1,5)+1)</f>
        <v>7.9141000000000004</v>
      </c>
      <c r="AT124">
        <v>12.065099999999999</v>
      </c>
      <c r="AU124">
        <v>16.351600000000001</v>
      </c>
      <c r="AV124">
        <v>15.1953</v>
      </c>
      <c r="AW124">
        <v>3.5175999999999998</v>
      </c>
      <c r="AX124">
        <v>11.042999999999999</v>
      </c>
      <c r="AZ124">
        <f>INDEX($AT$4:$AX$131,ROUNDUP(ROWS(H$4:H124)/5,0),MOD(ROWS(H$4:H124)-1,5)+1)</f>
        <v>32.128900000000002</v>
      </c>
      <c r="BC124">
        <v>9.5162999999999993</v>
      </c>
      <c r="BD124">
        <v>8.8241999999999994</v>
      </c>
      <c r="BE124">
        <v>7.2668999999999997</v>
      </c>
      <c r="BF124">
        <v>7.6627999999999998</v>
      </c>
      <c r="BG124">
        <v>6.1288999999999998</v>
      </c>
      <c r="BI124">
        <f>INDEX($BC$4:$BG$131,ROUNDUP(ROWS(H$4:H124)/5,0),MOD(ROWS(H$4:H124)-1,5)+1)</f>
        <v>10.319000000000001</v>
      </c>
      <c r="BJ124">
        <v>71.976600000000005</v>
      </c>
      <c r="BK124">
        <v>97.864599999999996</v>
      </c>
      <c r="BL124">
        <v>86.326800000000006</v>
      </c>
      <c r="BM124">
        <v>61.255200000000002</v>
      </c>
      <c r="BN124">
        <v>28.2148</v>
      </c>
      <c r="BP124">
        <f>INDEX($BJ$4:$BN$131,ROUNDUP(ROWS(H$4:H124)/5,0),MOD(ROWS(H$4:H124)-1,5)+1)</f>
        <v>75.141300000000001</v>
      </c>
    </row>
    <row r="125" spans="1:68" x14ac:dyDescent="0.2">
      <c r="A125">
        <v>33</v>
      </c>
      <c r="B125">
        <v>30.25</v>
      </c>
      <c r="C125">
        <v>20.515599999999999</v>
      </c>
      <c r="D125">
        <v>24.6341</v>
      </c>
      <c r="E125">
        <v>28.563199999999998</v>
      </c>
      <c r="G125">
        <f>INDEX($A$4:$E$131,ROUNDUP(ROWS(H$4:H125)/5,0),MOD(ROWS(H$4:H125)-1,5)+1)</f>
        <v>88.253900000000002</v>
      </c>
      <c r="J125">
        <v>4</v>
      </c>
      <c r="K125">
        <v>9.5</v>
      </c>
      <c r="L125">
        <v>6.8384999999999998</v>
      </c>
      <c r="M125">
        <v>23.912099999999999</v>
      </c>
      <c r="N125">
        <v>23.426400000000001</v>
      </c>
      <c r="P125">
        <f>INDEX($J$4:$N$131,ROUNDUP(ROWS(H$4:H125)/5,0),MOD(ROWS(H$4:H125)-1,5)+1)</f>
        <v>20.850899999999999</v>
      </c>
      <c r="S125">
        <v>10540</v>
      </c>
      <c r="T125">
        <v>14756.67</v>
      </c>
      <c r="U125">
        <v>6604.0630000000001</v>
      </c>
      <c r="V125">
        <v>13893.13</v>
      </c>
      <c r="W125">
        <v>18120.53</v>
      </c>
      <c r="Y125">
        <f>INDEX($S$4:$W$131,ROUNDUP(ROWS(H$4:H125)/5,0),MOD(ROWS(H$4:H125)-1,5)+1)</f>
        <v>4878.8019999999997</v>
      </c>
      <c r="AB125">
        <v>4</v>
      </c>
      <c r="AC125">
        <v>4</v>
      </c>
      <c r="AD125">
        <v>5.5807000000000002</v>
      </c>
      <c r="AE125">
        <v>11.970700000000001</v>
      </c>
      <c r="AF125">
        <v>56.673200000000001</v>
      </c>
      <c r="AH125">
        <f>INDEX($AB$4:$AF$131,ROUNDUP(ROWS(H$4:H125)/5,0),MOD(ROWS(H$4:H125)-1,5)+1)</f>
        <v>6.7910000000000004</v>
      </c>
      <c r="AK125">
        <v>4</v>
      </c>
      <c r="AL125">
        <v>5.8333000000000004</v>
      </c>
      <c r="AM125">
        <v>17.065100000000001</v>
      </c>
      <c r="AN125">
        <v>12.702500000000001</v>
      </c>
      <c r="AO125">
        <v>14.0684</v>
      </c>
      <c r="AQ125">
        <f>INDEX($AK$4:$AO$131,ROUNDUP(ROWS(H$4:H125)/5,0),MOD(ROWS(H$4:H125)-1,5)+1)</f>
        <v>21.626999999999999</v>
      </c>
      <c r="AT125">
        <v>12</v>
      </c>
      <c r="AU125">
        <v>12</v>
      </c>
      <c r="AV125">
        <v>47.566400000000002</v>
      </c>
      <c r="AW125">
        <v>43.068399999999997</v>
      </c>
      <c r="AX125">
        <v>129.48310000000001</v>
      </c>
      <c r="AZ125">
        <f>INDEX($AT$4:$AX$131,ROUNDUP(ROWS(H$4:H125)/5,0),MOD(ROWS(H$4:H125)-1,5)+1)</f>
        <v>23.044899999999998</v>
      </c>
      <c r="BC125">
        <v>9</v>
      </c>
      <c r="BD125">
        <v>9.9167000000000005</v>
      </c>
      <c r="BE125">
        <v>6.8384999999999998</v>
      </c>
      <c r="BF125">
        <v>5.3365999999999998</v>
      </c>
      <c r="BG125">
        <v>6.1262999999999996</v>
      </c>
      <c r="BI125">
        <f>INDEX($BC$4:$BG$131,ROUNDUP(ROWS(H$4:H125)/5,0),MOD(ROWS(H$4:H125)-1,5)+1)</f>
        <v>11.597</v>
      </c>
      <c r="BJ125">
        <v>33</v>
      </c>
      <c r="BK125">
        <v>33</v>
      </c>
      <c r="BL125">
        <v>45.645800000000001</v>
      </c>
      <c r="BM125">
        <v>42.365900000000003</v>
      </c>
      <c r="BN125">
        <v>69.410200000000003</v>
      </c>
      <c r="BP125">
        <f>INDEX($BJ$4:$BN$131,ROUNDUP(ROWS(H$4:H125)/5,0),MOD(ROWS(H$4:H125)-1,5)+1)</f>
        <v>120.8079</v>
      </c>
    </row>
    <row r="126" spans="1:68" x14ac:dyDescent="0.2">
      <c r="A126">
        <v>34.662100000000002</v>
      </c>
      <c r="B126">
        <v>46.311199999999999</v>
      </c>
      <c r="C126">
        <v>48.776699999999998</v>
      </c>
      <c r="D126">
        <v>23.761700000000001</v>
      </c>
      <c r="E126">
        <v>65.349599999999995</v>
      </c>
      <c r="G126">
        <f>INDEX($A$4:$E$131,ROUNDUP(ROWS(H$4:H126)/5,0),MOD(ROWS(H$4:H126)-1,5)+1)</f>
        <v>120.20829999999999</v>
      </c>
      <c r="J126">
        <v>17.7422</v>
      </c>
      <c r="K126">
        <v>25.542999999999999</v>
      </c>
      <c r="L126">
        <v>30.5703</v>
      </c>
      <c r="M126">
        <v>3.4466000000000001</v>
      </c>
      <c r="N126">
        <v>13.8203</v>
      </c>
      <c r="P126">
        <f>INDEX($J$4:$N$131,ROUNDUP(ROWS(H$4:H126)/5,0),MOD(ROWS(H$4:H126)-1,5)+1)</f>
        <v>58.173200000000001</v>
      </c>
      <c r="S126">
        <v>18031.990000000002</v>
      </c>
      <c r="T126">
        <v>15552.96</v>
      </c>
      <c r="U126">
        <v>8035.1170000000002</v>
      </c>
      <c r="V126">
        <v>5321.38</v>
      </c>
      <c r="W126">
        <v>7763.8280000000004</v>
      </c>
      <c r="Y126">
        <f>INDEX($S$4:$W$131,ROUNDUP(ROWS(H$4:H126)/5,0),MOD(ROWS(H$4:H126)-1,5)+1)</f>
        <v>2055.2339999999999</v>
      </c>
      <c r="AB126">
        <v>52.414099999999998</v>
      </c>
      <c r="AC126">
        <v>9.9270999999999994</v>
      </c>
      <c r="AD126">
        <v>17.904299999999999</v>
      </c>
      <c r="AE126">
        <v>5.6055000000000001</v>
      </c>
      <c r="AF126">
        <v>3.3515999999999999</v>
      </c>
      <c r="AH126">
        <f>INDEX($AB$4:$AF$131,ROUNDUP(ROWS(H$4:H126)/5,0),MOD(ROWS(H$4:H126)-1,5)+1)</f>
        <v>5</v>
      </c>
      <c r="AK126">
        <v>14.9512</v>
      </c>
      <c r="AL126">
        <v>10.0762</v>
      </c>
      <c r="AM126">
        <v>7.1745000000000001</v>
      </c>
      <c r="AN126">
        <v>5.4466000000000001</v>
      </c>
      <c r="AO126">
        <v>17.666</v>
      </c>
      <c r="AQ126">
        <f>INDEX($AK$4:$AO$131,ROUNDUP(ROWS(H$4:H126)/5,0),MOD(ROWS(H$4:H126)-1,5)+1)</f>
        <v>32.302100000000003</v>
      </c>
      <c r="AT126">
        <v>120.9883</v>
      </c>
      <c r="AU126">
        <v>19.0794</v>
      </c>
      <c r="AV126">
        <v>22.2852</v>
      </c>
      <c r="AW126">
        <v>7.6055000000000001</v>
      </c>
      <c r="AX126">
        <v>8.2226999999999997</v>
      </c>
      <c r="AZ126">
        <f>INDEX($AT$4:$AX$131,ROUNDUP(ROWS(H$4:H126)/5,0),MOD(ROWS(H$4:H126)-1,5)+1)</f>
        <v>56.522100000000002</v>
      </c>
      <c r="BC126">
        <v>7.4355000000000002</v>
      </c>
      <c r="BD126">
        <v>7.0762</v>
      </c>
      <c r="BE126">
        <v>5.2064000000000004</v>
      </c>
      <c r="BF126">
        <v>6</v>
      </c>
      <c r="BG126">
        <v>6.2637</v>
      </c>
      <c r="BI126">
        <f>INDEX($BC$4:$BG$131,ROUNDUP(ROWS(H$4:H126)/5,0),MOD(ROWS(H$4:H126)-1,5)+1)</f>
        <v>11</v>
      </c>
      <c r="BJ126">
        <v>76.449200000000005</v>
      </c>
      <c r="BK126">
        <v>50.688800000000001</v>
      </c>
      <c r="BL126">
        <v>42.238300000000002</v>
      </c>
      <c r="BM126">
        <v>45.947899999999997</v>
      </c>
      <c r="BN126">
        <v>40.259799999999998</v>
      </c>
      <c r="BP126">
        <f>INDEX($BJ$4:$BN$131,ROUNDUP(ROWS(H$4:H126)/5,0),MOD(ROWS(H$4:H126)-1,5)+1)</f>
        <v>259.89449999999999</v>
      </c>
    </row>
    <row r="127" spans="1:68" x14ac:dyDescent="0.2">
      <c r="A127">
        <v>839</v>
      </c>
      <c r="B127">
        <v>65.0625</v>
      </c>
      <c r="C127">
        <v>208.10550000000001</v>
      </c>
      <c r="D127">
        <v>82.86</v>
      </c>
      <c r="E127">
        <v>119.48050000000001</v>
      </c>
      <c r="G127">
        <f>INDEX($A$4:$E$131,ROUNDUP(ROWS(H$4:H127)/5,0),MOD(ROWS(H$4:H127)-1,5)+1)</f>
        <v>74.445300000000003</v>
      </c>
      <c r="J127">
        <v>41</v>
      </c>
      <c r="K127">
        <v>14.3125</v>
      </c>
      <c r="L127">
        <v>8.7486999999999995</v>
      </c>
      <c r="M127">
        <v>32.770800000000001</v>
      </c>
      <c r="N127">
        <v>40</v>
      </c>
      <c r="P127">
        <f>INDEX($J$4:$N$131,ROUNDUP(ROWS(H$4:H127)/5,0),MOD(ROWS(H$4:H127)-1,5)+1)</f>
        <v>23.050799999999999</v>
      </c>
      <c r="S127">
        <v>5240</v>
      </c>
      <c r="T127">
        <v>9147.8130000000001</v>
      </c>
      <c r="U127">
        <v>7894.5569999999998</v>
      </c>
      <c r="V127">
        <v>7252.9560000000001</v>
      </c>
      <c r="W127">
        <v>14113.96</v>
      </c>
      <c r="Y127">
        <f>INDEX($S$4:$W$131,ROUNDUP(ROWS(H$4:H127)/5,0),MOD(ROWS(H$4:H127)-1,5)+1)</f>
        <v>4003.672</v>
      </c>
      <c r="AB127">
        <v>15</v>
      </c>
      <c r="AC127">
        <v>4.5156000000000001</v>
      </c>
      <c r="AD127">
        <v>4.8502999999999998</v>
      </c>
      <c r="AE127">
        <v>5.7740999999999998</v>
      </c>
      <c r="AF127">
        <v>6.6706000000000003</v>
      </c>
      <c r="AH127">
        <f>INDEX($AB$4:$AF$131,ROUNDUP(ROWS(H$4:H127)/5,0),MOD(ROWS(H$4:H127)-1,5)+1)</f>
        <v>7.0038999999999998</v>
      </c>
      <c r="AK127">
        <v>106</v>
      </c>
      <c r="AL127">
        <v>19.265599999999999</v>
      </c>
      <c r="AM127">
        <v>9.0481999999999996</v>
      </c>
      <c r="AN127">
        <v>10.3223</v>
      </c>
      <c r="AO127">
        <v>11.6706</v>
      </c>
      <c r="AQ127">
        <f>INDEX($AK$4:$AO$131,ROUNDUP(ROWS(H$4:H127)/5,0),MOD(ROWS(H$4:H127)-1,5)+1)</f>
        <v>13.3672</v>
      </c>
      <c r="AT127">
        <v>115</v>
      </c>
      <c r="AU127">
        <v>17.781300000000002</v>
      </c>
      <c r="AV127">
        <v>9.5990000000000002</v>
      </c>
      <c r="AW127">
        <v>25.2559</v>
      </c>
      <c r="AX127">
        <v>41.399700000000003</v>
      </c>
      <c r="AZ127">
        <f>INDEX($AT$4:$AX$131,ROUNDUP(ROWS(H$4:H127)/5,0),MOD(ROWS(H$4:H127)-1,5)+1)</f>
        <v>28.5703</v>
      </c>
      <c r="BC127">
        <v>15</v>
      </c>
      <c r="BD127">
        <v>5.4622000000000002</v>
      </c>
      <c r="BE127">
        <v>7.5507999999999997</v>
      </c>
      <c r="BF127">
        <v>7.2259000000000002</v>
      </c>
      <c r="BG127">
        <v>6.3293999999999997</v>
      </c>
      <c r="BI127">
        <f>INDEX($BC$4:$BG$131,ROUNDUP(ROWS(H$4:H127)/5,0),MOD(ROWS(H$4:H127)-1,5)+1)</f>
        <v>11.2812</v>
      </c>
      <c r="BJ127">
        <v>82</v>
      </c>
      <c r="BK127">
        <v>42.895200000000003</v>
      </c>
      <c r="BL127">
        <v>43.550800000000002</v>
      </c>
      <c r="BM127">
        <v>50.192700000000002</v>
      </c>
      <c r="BN127">
        <v>57.364600000000003</v>
      </c>
      <c r="BP127">
        <f>INDEX($BJ$4:$BN$131,ROUNDUP(ROWS(H$4:H127)/5,0),MOD(ROWS(H$4:H127)-1,5)+1)</f>
        <v>76.636700000000005</v>
      </c>
    </row>
    <row r="128" spans="1:68" x14ac:dyDescent="0.2">
      <c r="A128">
        <v>120.2624</v>
      </c>
      <c r="B128">
        <v>86.643900000000002</v>
      </c>
      <c r="C128">
        <v>74.659499999999994</v>
      </c>
      <c r="D128">
        <v>49.901000000000003</v>
      </c>
      <c r="E128">
        <v>26.1797</v>
      </c>
      <c r="G128">
        <f>INDEX($A$4:$E$131,ROUNDUP(ROWS(H$4:H128)/5,0),MOD(ROWS(H$4:H128)-1,5)+1)</f>
        <v>103.2578</v>
      </c>
      <c r="J128">
        <v>32.882800000000003</v>
      </c>
      <c r="K128">
        <v>24.0885</v>
      </c>
      <c r="L128">
        <v>13.427099999999999</v>
      </c>
      <c r="M128">
        <v>3.6947000000000001</v>
      </c>
      <c r="N128">
        <v>4.1327999999999996</v>
      </c>
      <c r="P128">
        <f>INDEX($J$4:$N$131,ROUNDUP(ROWS(H$4:H128)/5,0),MOD(ROWS(H$4:H128)-1,5)+1)</f>
        <v>12.975899999999999</v>
      </c>
      <c r="S128">
        <v>12557.97</v>
      </c>
      <c r="T128">
        <v>10782.81</v>
      </c>
      <c r="U128">
        <v>13173.72</v>
      </c>
      <c r="V128">
        <v>13651.46</v>
      </c>
      <c r="W128">
        <v>14239.22</v>
      </c>
      <c r="Y128">
        <f>INDEX($S$4:$W$131,ROUNDUP(ROWS(H$4:H128)/5,0),MOD(ROWS(H$4:H128)-1,5)+1)</f>
        <v>2372.2919999999999</v>
      </c>
      <c r="AB128">
        <v>6.4069000000000003</v>
      </c>
      <c r="AC128">
        <v>5.5110999999999999</v>
      </c>
      <c r="AD128">
        <v>4.1783999999999999</v>
      </c>
      <c r="AE128">
        <v>3</v>
      </c>
      <c r="AF128">
        <v>4.3593999999999999</v>
      </c>
      <c r="AH128">
        <f>INDEX($AB$4:$AF$131,ROUNDUP(ROWS(H$4:H128)/5,0),MOD(ROWS(H$4:H128)-1,5)+1)</f>
        <v>3.3952</v>
      </c>
      <c r="AK128">
        <v>10.220700000000001</v>
      </c>
      <c r="AL128">
        <v>7.0442999999999998</v>
      </c>
      <c r="AM128">
        <v>3.7675999999999998</v>
      </c>
      <c r="AN128">
        <v>2</v>
      </c>
      <c r="AO128">
        <v>3.3593999999999999</v>
      </c>
      <c r="AQ128">
        <f>INDEX($AK$4:$AO$131,ROUNDUP(ROWS(H$4:H128)/5,0),MOD(ROWS(H$4:H128)-1,5)+1)</f>
        <v>16.8626</v>
      </c>
      <c r="AT128">
        <v>41.069000000000003</v>
      </c>
      <c r="AU128">
        <v>27.221399999999999</v>
      </c>
      <c r="AV128">
        <v>12.0703</v>
      </c>
      <c r="AW128">
        <v>3.7786</v>
      </c>
      <c r="AX128">
        <v>4.3983999999999996</v>
      </c>
      <c r="AZ128">
        <f>INDEX($AT$4:$AX$131,ROUNDUP(ROWS(H$4:H128)/5,0),MOD(ROWS(H$4:H128)-1,5)+1)</f>
        <v>11.766299999999999</v>
      </c>
      <c r="BC128">
        <v>5.4069000000000003</v>
      </c>
      <c r="BD128">
        <v>6.4668000000000001</v>
      </c>
      <c r="BE128">
        <v>7.5891999999999999</v>
      </c>
      <c r="BF128">
        <v>7</v>
      </c>
      <c r="BG128">
        <v>7</v>
      </c>
      <c r="BI128">
        <f>INDEX($BC$4:$BG$131,ROUNDUP(ROWS(H$4:H128)/5,0),MOD(ROWS(H$4:H128)-1,5)+1)</f>
        <v>13.395200000000001</v>
      </c>
      <c r="BJ128">
        <v>43.9863</v>
      </c>
      <c r="BK128">
        <v>43.756500000000003</v>
      </c>
      <c r="BL128">
        <v>51.713500000000003</v>
      </c>
      <c r="BM128">
        <v>42.725299999999997</v>
      </c>
      <c r="BN128">
        <v>37.984400000000001</v>
      </c>
      <c r="BP128">
        <f>INDEX($BJ$4:$BN$131,ROUNDUP(ROWS(H$4:H128)/5,0),MOD(ROWS(H$4:H128)-1,5)+1)</f>
        <v>53.484400000000001</v>
      </c>
    </row>
    <row r="129" spans="1:68" x14ac:dyDescent="0.2">
      <c r="A129">
        <v>75.350300000000004</v>
      </c>
      <c r="B129">
        <v>54.583300000000001</v>
      </c>
      <c r="C129">
        <v>22</v>
      </c>
      <c r="D129">
        <v>71.515000000000001</v>
      </c>
      <c r="E129">
        <v>45.958300000000001</v>
      </c>
      <c r="G129">
        <f>INDEX($A$4:$E$131,ROUNDUP(ROWS(H$4:H129)/5,0),MOD(ROWS(H$4:H129)-1,5)+1)</f>
        <v>78.390600000000006</v>
      </c>
      <c r="J129">
        <v>7.7591000000000001</v>
      </c>
      <c r="K129">
        <v>6.1666999999999996</v>
      </c>
      <c r="L129">
        <v>10</v>
      </c>
      <c r="M129">
        <v>14.671200000000001</v>
      </c>
      <c r="N129">
        <v>11.583299999999999</v>
      </c>
      <c r="P129">
        <f>INDEX($J$4:$N$131,ROUNDUP(ROWS(H$4:H129)/5,0),MOD(ROWS(H$4:H129)-1,5)+1)</f>
        <v>16.628900000000002</v>
      </c>
      <c r="S129">
        <v>18823.53</v>
      </c>
      <c r="T129">
        <v>9865</v>
      </c>
      <c r="U129">
        <v>8140</v>
      </c>
      <c r="V129">
        <v>5150.4170000000004</v>
      </c>
      <c r="W129">
        <v>6477.5</v>
      </c>
      <c r="Y129">
        <f>INDEX($S$4:$W$131,ROUNDUP(ROWS(H$4:H129)/5,0),MOD(ROWS(H$4:H129)-1,5)+1)</f>
        <v>3528.672</v>
      </c>
      <c r="AB129">
        <v>8.7591000000000001</v>
      </c>
      <c r="AC129">
        <v>6.875</v>
      </c>
      <c r="AD129">
        <v>4</v>
      </c>
      <c r="AE129">
        <v>5.8685</v>
      </c>
      <c r="AF129">
        <v>5.1458000000000004</v>
      </c>
      <c r="AH129">
        <f>INDEX($AB$4:$AF$131,ROUNDUP(ROWS(H$4:H129)/5,0),MOD(ROWS(H$4:H129)-1,5)+1)</f>
        <v>5.8867000000000003</v>
      </c>
      <c r="AK129">
        <v>7.7591000000000001</v>
      </c>
      <c r="AL129">
        <v>6</v>
      </c>
      <c r="AM129">
        <v>6</v>
      </c>
      <c r="AN129">
        <v>14.408200000000001</v>
      </c>
      <c r="AO129">
        <v>5.6041999999999996</v>
      </c>
      <c r="AQ129">
        <f>INDEX($AK$4:$AO$131,ROUNDUP(ROWS(H$4:H129)/5,0),MOD(ROWS(H$4:H129)-1,5)+1)</f>
        <v>9.6288999999999998</v>
      </c>
      <c r="AT129">
        <v>14.7956</v>
      </c>
      <c r="AU129">
        <v>5.9583000000000004</v>
      </c>
      <c r="AV129">
        <v>5</v>
      </c>
      <c r="AW129">
        <v>22.750699999999998</v>
      </c>
      <c r="AX129">
        <v>18.020800000000001</v>
      </c>
      <c r="AZ129">
        <f>INDEX($AT$4:$AX$131,ROUNDUP(ROWS(H$4:H129)/5,0),MOD(ROWS(H$4:H129)-1,5)+1)</f>
        <v>17.2578</v>
      </c>
      <c r="BC129">
        <v>7.2422000000000004</v>
      </c>
      <c r="BD129">
        <v>9</v>
      </c>
      <c r="BE129">
        <v>9</v>
      </c>
      <c r="BF129">
        <v>7.1315</v>
      </c>
      <c r="BG129">
        <v>6.1458000000000004</v>
      </c>
      <c r="BI129">
        <f>INDEX($BC$4:$BG$131,ROUNDUP(ROWS(H$4:H129)/5,0),MOD(ROWS(H$4:H129)-1,5)+1)</f>
        <v>15.886699999999999</v>
      </c>
      <c r="BJ129">
        <v>55.605499999999999</v>
      </c>
      <c r="BK129">
        <v>58.6875</v>
      </c>
      <c r="BL129">
        <v>28</v>
      </c>
      <c r="BM129">
        <v>47.619100000000003</v>
      </c>
      <c r="BN129">
        <v>42.166699999999999</v>
      </c>
      <c r="BP129">
        <f>INDEX($BJ$4:$BN$131,ROUNDUP(ROWS(H$4:H129)/5,0),MOD(ROWS(H$4:H129)-1,5)+1)</f>
        <v>78.691400000000002</v>
      </c>
    </row>
    <row r="130" spans="1:68" x14ac:dyDescent="0.2">
      <c r="A130">
        <v>24.5716</v>
      </c>
      <c r="B130">
        <v>19.666</v>
      </c>
      <c r="C130">
        <v>27.802099999999999</v>
      </c>
      <c r="D130">
        <v>27.337199999999999</v>
      </c>
      <c r="E130">
        <v>26.696000000000002</v>
      </c>
      <c r="G130">
        <f>INDEX($A$4:$E$131,ROUNDUP(ROWS(H$4:H130)/5,0),MOD(ROWS(H$4:H130)-1,5)+1)</f>
        <v>71.052099999999996</v>
      </c>
      <c r="J130">
        <v>11</v>
      </c>
      <c r="K130">
        <v>14.3301</v>
      </c>
      <c r="L130">
        <v>22.6875</v>
      </c>
      <c r="M130">
        <v>28.951799999999999</v>
      </c>
      <c r="N130">
        <v>24.485700000000001</v>
      </c>
      <c r="P130">
        <f>INDEX($J$4:$N$131,ROUNDUP(ROWS(H$4:H130)/5,0),MOD(ROWS(H$4:H130)-1,5)+1)</f>
        <v>17.653600000000001</v>
      </c>
      <c r="S130">
        <v>9726.9789999999994</v>
      </c>
      <c r="T130">
        <v>9341.3670000000002</v>
      </c>
      <c r="U130">
        <v>7636.875</v>
      </c>
      <c r="V130">
        <v>7601.4579999999996</v>
      </c>
      <c r="W130">
        <v>8873.2690000000002</v>
      </c>
      <c r="Y130">
        <f>INDEX($S$4:$W$131,ROUNDUP(ROWS(H$4:H130)/5,0),MOD(ROWS(H$4:H130)-1,5)+1)</f>
        <v>2309.6610000000001</v>
      </c>
      <c r="AB130">
        <v>5.7466999999999997</v>
      </c>
      <c r="AC130">
        <v>4.6680000000000001</v>
      </c>
      <c r="AD130">
        <v>4</v>
      </c>
      <c r="AE130">
        <v>4.4759000000000002</v>
      </c>
      <c r="AF130">
        <v>5</v>
      </c>
      <c r="AH130">
        <f>INDEX($AB$4:$AF$131,ROUNDUP(ROWS(H$4:H130)/5,0),MOD(ROWS(H$4:H130)-1,5)+1)</f>
        <v>4.3593999999999999</v>
      </c>
      <c r="AK130">
        <v>6.9870000000000001</v>
      </c>
      <c r="AL130">
        <v>8</v>
      </c>
      <c r="AM130">
        <v>15.2448</v>
      </c>
      <c r="AN130">
        <v>16.716799999999999</v>
      </c>
      <c r="AO130">
        <v>9.2428000000000008</v>
      </c>
      <c r="AQ130">
        <f>INDEX($AK$4:$AO$131,ROUNDUP(ROWS(H$4:H130)/5,0),MOD(ROWS(H$4:H130)-1,5)+1)</f>
        <v>13.4049</v>
      </c>
      <c r="AT130">
        <v>6.5456000000000003</v>
      </c>
      <c r="AU130">
        <v>10.9922</v>
      </c>
      <c r="AV130">
        <v>11.099</v>
      </c>
      <c r="AW130">
        <v>14.1868</v>
      </c>
      <c r="AX130">
        <v>21.787800000000001</v>
      </c>
      <c r="AZ130">
        <f>INDEX($AT$4:$AX$131,ROUNDUP(ROWS(H$4:H130)/5,0),MOD(ROWS(H$4:H130)-1,5)+1)</f>
        <v>19.644500000000001</v>
      </c>
      <c r="BC130">
        <v>12.720700000000001</v>
      </c>
      <c r="BD130">
        <v>8.3398000000000003</v>
      </c>
      <c r="BE130">
        <v>7.2291999999999996</v>
      </c>
      <c r="BF130">
        <v>9</v>
      </c>
      <c r="BG130">
        <v>9.3939000000000004</v>
      </c>
      <c r="BI130">
        <f>INDEX($BC$4:$BG$131,ROUNDUP(ROWS(H$4:H130)/5,0),MOD(ROWS(H$4:H130)-1,5)+1)</f>
        <v>10.1797</v>
      </c>
      <c r="BJ130">
        <v>49.214199999999998</v>
      </c>
      <c r="BK130">
        <v>37.347700000000003</v>
      </c>
      <c r="BL130">
        <v>43.932299999999998</v>
      </c>
      <c r="BM130">
        <v>53.572299999999998</v>
      </c>
      <c r="BN130">
        <v>44.516300000000001</v>
      </c>
      <c r="BP130">
        <f>INDEX($BJ$4:$BN$131,ROUNDUP(ROWS(H$4:H130)/5,0),MOD(ROWS(H$4:H130)-1,5)+1)</f>
        <v>147.85939999999999</v>
      </c>
    </row>
    <row r="131" spans="1:68" x14ac:dyDescent="0.2">
      <c r="A131">
        <v>35.444000000000003</v>
      </c>
      <c r="B131">
        <v>35.427700000000002</v>
      </c>
      <c r="G131">
        <f>INDEX($A$4:$E$131,ROUNDUP(ROWS(H$4:H131)/5,0),MOD(ROWS(H$4:H131)-1,5)+1)</f>
        <v>47.246099999999998</v>
      </c>
      <c r="J131">
        <v>13.199199999999999</v>
      </c>
      <c r="K131">
        <v>6.0858999999999996</v>
      </c>
      <c r="P131">
        <f>INDEX($J$4:$N$131,ROUNDUP(ROWS(H$4:H131)/5,0),MOD(ROWS(H$4:H131)-1,5)+1)</f>
        <v>15.783899999999999</v>
      </c>
      <c r="S131">
        <v>9415.5210000000006</v>
      </c>
      <c r="T131">
        <v>9894.1020000000008</v>
      </c>
      <c r="Y131">
        <f>INDEX($S$4:$W$131,ROUNDUP(ROWS(H$4:H131)/5,0),MOD(ROWS(H$4:H131)-1,5)+1)</f>
        <v>4525.4170000000004</v>
      </c>
      <c r="AB131">
        <v>5.3112000000000004</v>
      </c>
      <c r="AC131">
        <v>5.7714999999999996</v>
      </c>
      <c r="AH131">
        <f>INDEX($AB$4:$AF$131,ROUNDUP(ROWS(H$4:H131)/5,0),MOD(ROWS(H$4:H131)-1,5)+1)</f>
        <v>5.0175999999999998</v>
      </c>
      <c r="AK131">
        <v>4.6887999999999996</v>
      </c>
      <c r="AL131">
        <v>5.5995999999999997</v>
      </c>
      <c r="AQ131">
        <f>INDEX($AK$4:$AO$131,ROUNDUP(ROWS(H$4:H131)/5,0),MOD(ROWS(H$4:H131)-1,5)+1)</f>
        <v>9.0526999999999997</v>
      </c>
      <c r="AT131">
        <v>18.020800000000001</v>
      </c>
      <c r="AU131">
        <v>7.6855000000000002</v>
      </c>
      <c r="AZ131">
        <f>INDEX($AT$4:$AX$131,ROUNDUP(ROWS(H$4:H131)/5,0),MOD(ROWS(H$4:H131)-1,5)+1)</f>
        <v>15.7311</v>
      </c>
      <c r="BC131">
        <v>10</v>
      </c>
      <c r="BD131">
        <v>9.7714999999999996</v>
      </c>
      <c r="BI131">
        <f>INDEX($BC$4:$BG$131,ROUNDUP(ROWS(H$4:H131)/5,0),MOD(ROWS(H$4:H131)-1,5)+1)</f>
        <v>15.0703</v>
      </c>
      <c r="BJ131">
        <v>36.423200000000001</v>
      </c>
      <c r="BK131">
        <v>44</v>
      </c>
      <c r="BP131">
        <f>INDEX($BJ$4:$BN$131,ROUNDUP(ROWS(H$4:H131)/5,0),MOD(ROWS(H$4:H131)-1,5)+1)</f>
        <v>74.334000000000003</v>
      </c>
    </row>
    <row r="132" spans="1:68" x14ac:dyDescent="0.2">
      <c r="G132">
        <f>INDEX($A$4:$E$131,ROUNDUP(ROWS(H$4:H132)/5,0),MOD(ROWS(H$4:H132)-1,5)+1)</f>
        <v>81.430999999999997</v>
      </c>
      <c r="P132">
        <f>INDEX($J$4:$N$131,ROUNDUP(ROWS(H$4:H132)/5,0),MOD(ROWS(H$4:H132)-1,5)+1)</f>
        <v>31.923200000000001</v>
      </c>
      <c r="Y132">
        <f>INDEX($S$4:$W$131,ROUNDUP(ROWS(H$4:H132)/5,0),MOD(ROWS(H$4:H132)-1,5)+1)</f>
        <v>4301.4579999999996</v>
      </c>
      <c r="AH132">
        <f>INDEX($AB$4:$AF$131,ROUNDUP(ROWS(H$4:H132)/5,0),MOD(ROWS(H$4:H132)-1,5)+1)</f>
        <v>5.2461000000000002</v>
      </c>
      <c r="AQ132">
        <f>INDEX($AK$4:$AO$131,ROUNDUP(ROWS(H$4:H132)/5,0),MOD(ROWS(H$4:H132)-1,5)+1)</f>
        <v>20.261700000000001</v>
      </c>
      <c r="AZ132">
        <f>INDEX($AT$4:$AX$131,ROUNDUP(ROWS(H$4:H132)/5,0),MOD(ROWS(H$4:H132)-1,5)+1)</f>
        <v>23.584599999999998</v>
      </c>
      <c r="BI132">
        <f>INDEX($BC$4:$BG$131,ROUNDUP(ROWS(H$4:H132)/5,0),MOD(ROWS(H$4:H132)-1,5)+1)</f>
        <v>23</v>
      </c>
      <c r="BP132">
        <f>INDEX($BJ$4:$BN$131,ROUNDUP(ROWS(H$4:H132)/5,0),MOD(ROWS(H$4:H132)-1,5)+1)</f>
        <v>113.16930000000001</v>
      </c>
    </row>
    <row r="133" spans="1:68" x14ac:dyDescent="0.2">
      <c r="G133">
        <f>INDEX($A$4:$E$131,ROUNDUP(ROWS(H$4:H133)/5,0),MOD(ROWS(H$4:H133)-1,5)+1)</f>
        <v>86.606800000000007</v>
      </c>
      <c r="P133">
        <f>INDEX($J$4:$N$131,ROUNDUP(ROWS(H$4:H133)/5,0),MOD(ROWS(H$4:H133)-1,5)+1)</f>
        <v>17.674499999999998</v>
      </c>
      <c r="Y133">
        <f>INDEX($S$4:$W$131,ROUNDUP(ROWS(H$4:H133)/5,0),MOD(ROWS(H$4:H133)-1,5)+1)</f>
        <v>3878.2159999999999</v>
      </c>
      <c r="AH133">
        <f>INDEX($AB$4:$AF$131,ROUNDUP(ROWS(H$4:H133)/5,0),MOD(ROWS(H$4:H133)-1,5)+1)</f>
        <v>4</v>
      </c>
      <c r="AQ133">
        <f>INDEX($AK$4:$AO$131,ROUNDUP(ROWS(H$4:H133)/5,0),MOD(ROWS(H$4:H133)-1,5)+1)</f>
        <v>16.229800000000001</v>
      </c>
      <c r="AZ133">
        <f>INDEX($AT$4:$AX$131,ROUNDUP(ROWS(H$4:H133)/5,0),MOD(ROWS(H$4:H133)-1,5)+1)</f>
        <v>14.8034</v>
      </c>
      <c r="BI133">
        <f>INDEX($BC$4:$BG$131,ROUNDUP(ROWS(H$4:H133)/5,0),MOD(ROWS(H$4:H133)-1,5)+1)</f>
        <v>23.500699999999998</v>
      </c>
      <c r="BP133">
        <f>INDEX($BJ$4:$BN$131,ROUNDUP(ROWS(H$4:H133)/5,0),MOD(ROWS(H$4:H133)-1,5)+1)</f>
        <v>82.346400000000003</v>
      </c>
    </row>
    <row r="134" spans="1:68" x14ac:dyDescent="0.2">
      <c r="G134">
        <f>INDEX($A$4:$E$131,ROUNDUP(ROWS(H$4:H134)/5,0),MOD(ROWS(H$4:H134)-1,5)+1)</f>
        <v>120.5013</v>
      </c>
      <c r="P134">
        <f>INDEX($J$4:$N$131,ROUNDUP(ROWS(H$4:H134)/5,0),MOD(ROWS(H$4:H134)-1,5)+1)</f>
        <v>42.328099999999999</v>
      </c>
      <c r="Y134">
        <f>INDEX($S$4:$W$131,ROUNDUP(ROWS(H$4:H134)/5,0),MOD(ROWS(H$4:H134)-1,5)+1)</f>
        <v>4119.6880000000001</v>
      </c>
      <c r="AH134">
        <f>INDEX($AB$4:$AF$131,ROUNDUP(ROWS(H$4:H134)/5,0),MOD(ROWS(H$4:H134)-1,5)+1)</f>
        <v>5.3606999999999996</v>
      </c>
      <c r="AQ134">
        <f>INDEX($AK$4:$AO$131,ROUNDUP(ROWS(H$4:H134)/5,0),MOD(ROWS(H$4:H134)-1,5)+1)</f>
        <v>32.822899999999997</v>
      </c>
      <c r="AZ134">
        <f>INDEX($AT$4:$AX$131,ROUNDUP(ROWS(H$4:H134)/5,0),MOD(ROWS(H$4:H134)-1,5)+1)</f>
        <v>37.511699999999998</v>
      </c>
      <c r="BI134">
        <f>INDEX($BC$4:$BG$131,ROUNDUP(ROWS(H$4:H134)/5,0),MOD(ROWS(H$4:H134)-1,5)+1)</f>
        <v>17.183599999999998</v>
      </c>
      <c r="BP134">
        <f>INDEX($BJ$4:$BN$131,ROUNDUP(ROWS(H$4:H134)/5,0),MOD(ROWS(H$4:H134)-1,5)+1)</f>
        <v>254.35419999999999</v>
      </c>
    </row>
    <row r="135" spans="1:68" x14ac:dyDescent="0.2">
      <c r="G135">
        <f>INDEX($A$4:$E$131,ROUNDUP(ROWS(H$4:H135)/5,0),MOD(ROWS(H$4:H135)-1,5)+1)</f>
        <v>44.321599999999997</v>
      </c>
      <c r="P135">
        <f>INDEX($J$4:$N$131,ROUNDUP(ROWS(H$4:H135)/5,0),MOD(ROWS(H$4:H135)-1,5)+1)</f>
        <v>82.559200000000004</v>
      </c>
      <c r="Y135">
        <f>INDEX($S$4:$W$131,ROUNDUP(ROWS(H$4:H135)/5,0),MOD(ROWS(H$4:H135)-1,5)+1)</f>
        <v>4970.4690000000001</v>
      </c>
      <c r="AH135">
        <f>INDEX($AB$4:$AF$131,ROUNDUP(ROWS(H$4:H135)/5,0),MOD(ROWS(H$4:H135)-1,5)+1)</f>
        <v>7.0339</v>
      </c>
      <c r="AQ135">
        <f>INDEX($AK$4:$AO$131,ROUNDUP(ROWS(H$4:H135)/5,0),MOD(ROWS(H$4:H135)-1,5)+1)</f>
        <v>21.5931</v>
      </c>
      <c r="AZ135">
        <f>INDEX($AT$4:$AX$131,ROUNDUP(ROWS(H$4:H135)/5,0),MOD(ROWS(H$4:H135)-1,5)+1)</f>
        <v>70.152299999999997</v>
      </c>
      <c r="BI135">
        <f>INDEX($BC$4:$BG$131,ROUNDUP(ROWS(H$4:H135)/5,0),MOD(ROWS(H$4:H135)-1,5)+1)</f>
        <v>16.474599999999999</v>
      </c>
      <c r="BP135">
        <f>INDEX($BJ$4:$BN$131,ROUNDUP(ROWS(H$4:H135)/5,0),MOD(ROWS(H$4:H135)-1,5)+1)</f>
        <v>216.84639999999999</v>
      </c>
    </row>
    <row r="136" spans="1:68" x14ac:dyDescent="0.2">
      <c r="G136">
        <f>INDEX($A$4:$E$131,ROUNDUP(ROWS(H$4:H136)/5,0),MOD(ROWS(H$4:H136)-1,5)+1)</f>
        <v>23.5443</v>
      </c>
      <c r="P136">
        <f>INDEX($J$4:$N$131,ROUNDUP(ROWS(H$4:H136)/5,0),MOD(ROWS(H$4:H136)-1,5)+1)</f>
        <v>29.505199999999999</v>
      </c>
      <c r="Y136">
        <f>INDEX($S$4:$W$131,ROUNDUP(ROWS(H$4:H136)/5,0),MOD(ROWS(H$4:H136)-1,5)+1)</f>
        <v>4959.6620000000003</v>
      </c>
      <c r="AH136">
        <f>INDEX($AB$4:$AF$131,ROUNDUP(ROWS(H$4:H136)/5,0),MOD(ROWS(H$4:H136)-1,5)+1)</f>
        <v>5</v>
      </c>
      <c r="AQ136">
        <f>INDEX($AK$4:$AO$131,ROUNDUP(ROWS(H$4:H136)/5,0),MOD(ROWS(H$4:H136)-1,5)+1)</f>
        <v>11.6328</v>
      </c>
      <c r="AZ136">
        <f>INDEX($AT$4:$AX$131,ROUNDUP(ROWS(H$4:H136)/5,0),MOD(ROWS(H$4:H136)-1,5)+1)</f>
        <v>31.885400000000001</v>
      </c>
      <c r="BI136">
        <f>INDEX($BC$4:$BG$131,ROUNDUP(ROWS(H$4:H136)/5,0),MOD(ROWS(H$4:H136)-1,5)+1)</f>
        <v>18.727900000000002</v>
      </c>
      <c r="BP136">
        <f>INDEX($BJ$4:$BN$131,ROUNDUP(ROWS(H$4:H136)/5,0),MOD(ROWS(H$4:H136)-1,5)+1)</f>
        <v>93.213499999999996</v>
      </c>
    </row>
    <row r="137" spans="1:68" x14ac:dyDescent="0.2">
      <c r="G137">
        <f>INDEX($A$4:$E$131,ROUNDUP(ROWS(H$4:H137)/5,0),MOD(ROWS(H$4:H137)-1,5)+1)</f>
        <v>160.5104</v>
      </c>
      <c r="P137">
        <f>INDEX($J$4:$N$131,ROUNDUP(ROWS(H$4:H137)/5,0),MOD(ROWS(H$4:H137)-1,5)+1)</f>
        <v>54.592399999999998</v>
      </c>
      <c r="Y137">
        <f>INDEX($S$4:$W$131,ROUNDUP(ROWS(H$4:H137)/5,0),MOD(ROWS(H$4:H137)-1,5)+1)</f>
        <v>7761.4840000000004</v>
      </c>
      <c r="AH137">
        <f>INDEX($AB$4:$AF$131,ROUNDUP(ROWS(H$4:H137)/5,0),MOD(ROWS(H$4:H137)-1,5)+1)</f>
        <v>7.1242999999999999</v>
      </c>
      <c r="AQ137">
        <f>INDEX($AK$4:$AO$131,ROUNDUP(ROWS(H$4:H137)/5,0),MOD(ROWS(H$4:H137)-1,5)+1)</f>
        <v>32.478499999999997</v>
      </c>
      <c r="AZ137">
        <f>INDEX($AT$4:$AX$131,ROUNDUP(ROWS(H$4:H137)/5,0),MOD(ROWS(H$4:H137)-1,5)+1)</f>
        <v>18.760400000000001</v>
      </c>
      <c r="BI137">
        <f>INDEX($BC$4:$BG$131,ROUNDUP(ROWS(H$4:H137)/5,0),MOD(ROWS(H$4:H137)-1,5)+1)</f>
        <v>14.3444</v>
      </c>
      <c r="BP137">
        <f>INDEX($BJ$4:$BN$131,ROUNDUP(ROWS(H$4:H137)/5,0),MOD(ROWS(H$4:H137)-1,5)+1)</f>
        <v>196.45699999999999</v>
      </c>
    </row>
    <row r="138" spans="1:68" x14ac:dyDescent="0.2">
      <c r="G138">
        <f>INDEX($A$4:$E$131,ROUNDUP(ROWS(H$4:H138)/5,0),MOD(ROWS(H$4:H138)-1,5)+1)</f>
        <v>41.924500000000002</v>
      </c>
      <c r="P138">
        <f>INDEX($J$4:$N$131,ROUNDUP(ROWS(H$4:H138)/5,0),MOD(ROWS(H$4:H138)-1,5)+1)</f>
        <v>15.5078</v>
      </c>
      <c r="Y138">
        <f>INDEX($S$4:$W$131,ROUNDUP(ROWS(H$4:H138)/5,0),MOD(ROWS(H$4:H138)-1,5)+1)</f>
        <v>7899.8959999999997</v>
      </c>
      <c r="AH138">
        <f>INDEX($AB$4:$AF$131,ROUNDUP(ROWS(H$4:H138)/5,0),MOD(ROWS(H$4:H138)-1,5)+1)</f>
        <v>3.6120000000000001</v>
      </c>
      <c r="AQ138">
        <f>INDEX($AK$4:$AO$131,ROUNDUP(ROWS(H$4:H138)/5,0),MOD(ROWS(H$4:H138)-1,5)+1)</f>
        <v>9.3280999999999992</v>
      </c>
      <c r="AZ138">
        <f>INDEX($AT$4:$AX$131,ROUNDUP(ROWS(H$4:H138)/5,0),MOD(ROWS(H$4:H138)-1,5)+1)</f>
        <v>18.552099999999999</v>
      </c>
      <c r="BI138">
        <f>INDEX($BC$4:$BG$131,ROUNDUP(ROWS(H$4:H138)/5,0),MOD(ROWS(H$4:H138)-1,5)+1)</f>
        <v>9.6120000000000001</v>
      </c>
      <c r="BP138">
        <f>INDEX($BJ$4:$BN$131,ROUNDUP(ROWS(H$4:H138)/5,0),MOD(ROWS(H$4:H138)-1,5)+1)</f>
        <v>109.6146</v>
      </c>
    </row>
    <row r="139" spans="1:68" x14ac:dyDescent="0.2">
      <c r="G139">
        <f>INDEX($A$4:$E$131,ROUNDUP(ROWS(H$4:H139)/5,0),MOD(ROWS(H$4:H139)-1,5)+1)</f>
        <v>36.875</v>
      </c>
      <c r="P139">
        <f>INDEX($J$4:$N$131,ROUNDUP(ROWS(H$4:H139)/5,0),MOD(ROWS(H$4:H139)-1,5)+1)</f>
        <v>10</v>
      </c>
      <c r="Y139">
        <f>INDEX($S$4:$W$131,ROUNDUP(ROWS(H$4:H139)/5,0),MOD(ROWS(H$4:H139)-1,5)+1)</f>
        <v>6632.9690000000001</v>
      </c>
      <c r="AH139">
        <f>INDEX($AB$4:$AF$131,ROUNDUP(ROWS(H$4:H139)/5,0),MOD(ROWS(H$4:H139)-1,5)+1)</f>
        <v>4.1952999999999996</v>
      </c>
      <c r="AQ139">
        <f>INDEX($AK$4:$AO$131,ROUNDUP(ROWS(H$4:H139)/5,0),MOD(ROWS(H$4:H139)-1,5)+1)</f>
        <v>7.6211000000000002</v>
      </c>
      <c r="AZ139">
        <f>INDEX($AT$4:$AX$131,ROUNDUP(ROWS(H$4:H139)/5,0),MOD(ROWS(H$4:H139)-1,5)+1)</f>
        <v>16.816400000000002</v>
      </c>
      <c r="BI139">
        <f>INDEX($BC$4:$BG$131,ROUNDUP(ROWS(H$4:H139)/5,0),MOD(ROWS(H$4:H139)-1,5)+1)</f>
        <v>9</v>
      </c>
      <c r="BP139">
        <f>INDEX($BJ$4:$BN$131,ROUNDUP(ROWS(H$4:H139)/5,0),MOD(ROWS(H$4:H139)-1,5)+1)</f>
        <v>60.230499999999999</v>
      </c>
    </row>
    <row r="140" spans="1:68" x14ac:dyDescent="0.2">
      <c r="G140">
        <f>INDEX($A$4:$E$131,ROUNDUP(ROWS(H$4:H140)/5,0),MOD(ROWS(H$4:H140)-1,5)+1)</f>
        <v>109.33069999999999</v>
      </c>
      <c r="P140">
        <f>INDEX($J$4:$N$131,ROUNDUP(ROWS(H$4:H140)/5,0),MOD(ROWS(H$4:H140)-1,5)+1)</f>
        <v>10.7005</v>
      </c>
      <c r="Y140">
        <f>INDEX($S$4:$W$131,ROUNDUP(ROWS(H$4:H140)/5,0),MOD(ROWS(H$4:H140)-1,5)+1)</f>
        <v>8524.8960000000006</v>
      </c>
      <c r="AH140">
        <f>INDEX($AB$4:$AF$131,ROUNDUP(ROWS(H$4:H140)/5,0),MOD(ROWS(H$4:H140)-1,5)+1)</f>
        <v>4.1745000000000001</v>
      </c>
      <c r="AQ140">
        <f>INDEX($AK$4:$AO$131,ROUNDUP(ROWS(H$4:H140)/5,0),MOD(ROWS(H$4:H140)-1,5)+1)</f>
        <v>23.888000000000002</v>
      </c>
      <c r="AZ140">
        <f>INDEX($AT$4:$AX$131,ROUNDUP(ROWS(H$4:H140)/5,0),MOD(ROWS(H$4:H140)-1,5)+1)</f>
        <v>11.4922</v>
      </c>
      <c r="BI140">
        <f>INDEX($BC$4:$BG$131,ROUNDUP(ROWS(H$4:H140)/5,0),MOD(ROWS(H$4:H140)-1,5)+1)</f>
        <v>8.1120000000000001</v>
      </c>
      <c r="BP140">
        <f>INDEX($BJ$4:$BN$131,ROUNDUP(ROWS(H$4:H140)/5,0),MOD(ROWS(H$4:H140)-1,5)+1)</f>
        <v>61.104199999999999</v>
      </c>
    </row>
    <row r="141" spans="1:68" x14ac:dyDescent="0.2">
      <c r="G141">
        <f>INDEX($A$4:$E$131,ROUNDUP(ROWS(H$4:H141)/5,0),MOD(ROWS(H$4:H141)-1,5)+1)</f>
        <v>41.635399999999997</v>
      </c>
      <c r="P141">
        <f>INDEX($J$4:$N$131,ROUNDUP(ROWS(H$4:H141)/5,0),MOD(ROWS(H$4:H141)-1,5)+1)</f>
        <v>8.2759999999999998</v>
      </c>
      <c r="Y141">
        <f>INDEX($S$4:$W$131,ROUNDUP(ROWS(H$4:H141)/5,0),MOD(ROWS(H$4:H141)-1,5)+1)</f>
        <v>4671.7709999999997</v>
      </c>
      <c r="AH141">
        <f>INDEX($AB$4:$AF$131,ROUNDUP(ROWS(H$4:H141)/5,0),MOD(ROWS(H$4:H141)-1,5)+1)</f>
        <v>4.5103999999999997</v>
      </c>
      <c r="AQ141">
        <f>INDEX($AK$4:$AO$131,ROUNDUP(ROWS(H$4:H141)/5,0),MOD(ROWS(H$4:H141)-1,5)+1)</f>
        <v>6.0208000000000004</v>
      </c>
      <c r="AZ141">
        <f>INDEX($AT$4:$AX$131,ROUNDUP(ROWS(H$4:H141)/5,0),MOD(ROWS(H$4:H141)-1,5)+1)</f>
        <v>11.020799999999999</v>
      </c>
      <c r="BI141">
        <f>INDEX($BC$4:$BG$131,ROUNDUP(ROWS(H$4:H141)/5,0),MOD(ROWS(H$4:H141)-1,5)+1)</f>
        <v>7.5312000000000001</v>
      </c>
      <c r="BP141">
        <f>INDEX($BJ$4:$BN$131,ROUNDUP(ROWS(H$4:H141)/5,0),MOD(ROWS(H$4:H141)-1,5)+1)</f>
        <v>56.697899999999997</v>
      </c>
    </row>
    <row r="142" spans="1:68" x14ac:dyDescent="0.2">
      <c r="G142">
        <f>INDEX($A$4:$E$131,ROUNDUP(ROWS(H$4:H142)/5,0),MOD(ROWS(H$4:H142)-1,5)+1)</f>
        <v>66.034499999999994</v>
      </c>
      <c r="P142">
        <f>INDEX($J$4:$N$131,ROUNDUP(ROWS(H$4:H142)/5,0),MOD(ROWS(H$4:H142)-1,5)+1)</f>
        <v>20.696000000000002</v>
      </c>
      <c r="Y142">
        <f>INDEX($S$4:$W$131,ROUNDUP(ROWS(H$4:H142)/5,0),MOD(ROWS(H$4:H142)-1,5)+1)</f>
        <v>5411.1589999999997</v>
      </c>
      <c r="AH142">
        <f>INDEX($AB$4:$AF$131,ROUNDUP(ROWS(H$4:H142)/5,0),MOD(ROWS(H$4:H142)-1,5)+1)</f>
        <v>6</v>
      </c>
      <c r="AQ142">
        <f>INDEX($AK$4:$AO$131,ROUNDUP(ROWS(H$4:H142)/5,0),MOD(ROWS(H$4:H142)-1,5)+1)</f>
        <v>10.372999999999999</v>
      </c>
      <c r="AZ142">
        <f>INDEX($AT$4:$AX$131,ROUNDUP(ROWS(H$4:H142)/5,0),MOD(ROWS(H$4:H142)-1,5)+1)</f>
        <v>14.457700000000001</v>
      </c>
      <c r="BI142">
        <f>INDEX($BC$4:$BG$131,ROUNDUP(ROWS(H$4:H142)/5,0),MOD(ROWS(H$4:H142)-1,5)+1)</f>
        <v>10.627000000000001</v>
      </c>
      <c r="BP142">
        <f>INDEX($BJ$4:$BN$131,ROUNDUP(ROWS(H$4:H142)/5,0),MOD(ROWS(H$4:H142)-1,5)+1)</f>
        <v>155.48310000000001</v>
      </c>
    </row>
    <row r="143" spans="1:68" x14ac:dyDescent="0.2">
      <c r="G143">
        <f>INDEX($A$4:$E$131,ROUNDUP(ROWS(H$4:H143)/5,0),MOD(ROWS(H$4:H143)-1,5)+1)</f>
        <v>64.101600000000005</v>
      </c>
      <c r="P143">
        <f>INDEX($J$4:$N$131,ROUNDUP(ROWS(H$4:H143)/5,0),MOD(ROWS(H$4:H143)-1,5)+1)</f>
        <v>17.835899999999999</v>
      </c>
      <c r="Y143">
        <f>INDEX($S$4:$W$131,ROUNDUP(ROWS(H$4:H143)/5,0),MOD(ROWS(H$4:H143)-1,5)+1)</f>
        <v>6061.4840000000004</v>
      </c>
      <c r="AH143">
        <f>INDEX($AB$4:$AF$131,ROUNDUP(ROWS(H$4:H143)/5,0),MOD(ROWS(H$4:H143)-1,5)+1)</f>
        <v>9.9491999999999994</v>
      </c>
      <c r="AQ143">
        <f>INDEX($AK$4:$AO$131,ROUNDUP(ROWS(H$4:H143)/5,0),MOD(ROWS(H$4:H143)-1,5)+1)</f>
        <v>14.6328</v>
      </c>
      <c r="AZ143">
        <f>INDEX($AT$4:$AX$131,ROUNDUP(ROWS(H$4:H143)/5,0),MOD(ROWS(H$4:H143)-1,5)+1)</f>
        <v>25.531300000000002</v>
      </c>
      <c r="BI143">
        <f>INDEX($BC$4:$BG$131,ROUNDUP(ROWS(H$4:H143)/5,0),MOD(ROWS(H$4:H143)-1,5)+1)</f>
        <v>8.3417999999999992</v>
      </c>
      <c r="BP143">
        <f>INDEX($BJ$4:$BN$131,ROUNDUP(ROWS(H$4:H143)/5,0),MOD(ROWS(H$4:H143)-1,5)+1)</f>
        <v>148.16800000000001</v>
      </c>
    </row>
    <row r="144" spans="1:68" x14ac:dyDescent="0.2">
      <c r="G144">
        <f>INDEX($A$4:$E$131,ROUNDUP(ROWS(H$4:H144)/5,0),MOD(ROWS(H$4:H144)-1,5)+1)</f>
        <v>71.979200000000006</v>
      </c>
      <c r="P144">
        <f>INDEX($J$4:$N$131,ROUNDUP(ROWS(H$4:H144)/5,0),MOD(ROWS(H$4:H144)-1,5)+1)</f>
        <v>10.1966</v>
      </c>
      <c r="Y144">
        <f>INDEX($S$4:$W$131,ROUNDUP(ROWS(H$4:H144)/5,0),MOD(ROWS(H$4:H144)-1,5)+1)</f>
        <v>8124.1149999999998</v>
      </c>
      <c r="AH144">
        <f>INDEX($AB$4:$AF$131,ROUNDUP(ROWS(H$4:H144)/5,0),MOD(ROWS(H$4:H144)-1,5)+1)</f>
        <v>4.3319999999999999</v>
      </c>
      <c r="AQ144">
        <f>INDEX($AK$4:$AO$131,ROUNDUP(ROWS(H$4:H144)/5,0),MOD(ROWS(H$4:H144)-1,5)+1)</f>
        <v>9.7929999999999993</v>
      </c>
      <c r="AZ144">
        <f>INDEX($AT$4:$AX$131,ROUNDUP(ROWS(H$4:H144)/5,0),MOD(ROWS(H$4:H144)-1,5)+1)</f>
        <v>14.569000000000001</v>
      </c>
      <c r="BI144">
        <f>INDEX($BC$4:$BG$131,ROUNDUP(ROWS(H$4:H144)/5,0),MOD(ROWS(H$4:H144)-1,5)+1)</f>
        <v>8.2917000000000005</v>
      </c>
      <c r="BP144">
        <f>INDEX($BJ$4:$BN$131,ROUNDUP(ROWS(H$4:H144)/5,0),MOD(ROWS(H$4:H144)-1,5)+1)</f>
        <v>74.127600000000001</v>
      </c>
    </row>
    <row r="145" spans="7:68" x14ac:dyDescent="0.2">
      <c r="G145">
        <f>INDEX($A$4:$E$131,ROUNDUP(ROWS(H$4:H145)/5,0),MOD(ROWS(H$4:H145)-1,5)+1)</f>
        <v>52.8919</v>
      </c>
      <c r="P145">
        <f>INDEX($J$4:$N$131,ROUNDUP(ROWS(H$4:H145)/5,0),MOD(ROWS(H$4:H145)-1,5)+1)</f>
        <v>17.042999999999999</v>
      </c>
      <c r="Y145">
        <f>INDEX($S$4:$W$131,ROUNDUP(ROWS(H$4:H145)/5,0),MOD(ROWS(H$4:H145)-1,5)+1)</f>
        <v>10796.9</v>
      </c>
      <c r="AH145">
        <f>INDEX($AB$4:$AF$131,ROUNDUP(ROWS(H$4:H145)/5,0),MOD(ROWS(H$4:H145)-1,5)+1)</f>
        <v>5.1367000000000003</v>
      </c>
      <c r="AQ145">
        <f>INDEX($AK$4:$AO$131,ROUNDUP(ROWS(H$4:H145)/5,0),MOD(ROWS(H$4:H145)-1,5)+1)</f>
        <v>10.877599999999999</v>
      </c>
      <c r="AZ145">
        <f>INDEX($AT$4:$AX$131,ROUNDUP(ROWS(H$4:H145)/5,0),MOD(ROWS(H$4:H145)-1,5)+1)</f>
        <v>18.453099999999999</v>
      </c>
      <c r="BI145">
        <f>INDEX($BC$4:$BG$131,ROUNDUP(ROWS(H$4:H145)/5,0),MOD(ROWS(H$4:H145)-1,5)+1)</f>
        <v>12.863300000000001</v>
      </c>
      <c r="BP145">
        <f>INDEX($BJ$4:$BN$131,ROUNDUP(ROWS(H$4:H145)/5,0),MOD(ROWS(H$4:H145)-1,5)+1)</f>
        <v>73.071600000000004</v>
      </c>
    </row>
    <row r="146" spans="7:68" x14ac:dyDescent="0.2">
      <c r="G146">
        <f>INDEX($A$4:$E$131,ROUNDUP(ROWS(H$4:H146)/5,0),MOD(ROWS(H$4:H146)-1,5)+1)</f>
        <v>49.604199999999999</v>
      </c>
      <c r="P146">
        <f>INDEX($J$4:$N$131,ROUNDUP(ROWS(H$4:H146)/5,0),MOD(ROWS(H$4:H146)-1,5)+1)</f>
        <v>26.707699999999999</v>
      </c>
      <c r="Y146">
        <f>INDEX($S$4:$W$131,ROUNDUP(ROWS(H$4:H146)/5,0),MOD(ROWS(H$4:H146)-1,5)+1)</f>
        <v>5451.3280000000004</v>
      </c>
      <c r="AH146">
        <f>INDEX($AB$4:$AF$131,ROUNDUP(ROWS(H$4:H146)/5,0),MOD(ROWS(H$4:H146)-1,5)+1)</f>
        <v>3.4811000000000001</v>
      </c>
      <c r="AQ146">
        <f>INDEX($AK$4:$AO$131,ROUNDUP(ROWS(H$4:H146)/5,0),MOD(ROWS(H$4:H146)-1,5)+1)</f>
        <v>14.632199999999999</v>
      </c>
      <c r="AZ146">
        <f>INDEX($AT$4:$AX$131,ROUNDUP(ROWS(H$4:H146)/5,0),MOD(ROWS(H$4:H146)-1,5)+1)</f>
        <v>27.481100000000001</v>
      </c>
      <c r="BI146">
        <f>INDEX($BC$4:$BG$131,ROUNDUP(ROWS(H$4:H146)/5,0),MOD(ROWS(H$4:H146)-1,5)+1)</f>
        <v>12.113300000000001</v>
      </c>
      <c r="BP146">
        <f>INDEX($BJ$4:$BN$131,ROUNDUP(ROWS(H$4:H146)/5,0),MOD(ROWS(H$4:H146)-1,5)+1)</f>
        <v>160.54560000000001</v>
      </c>
    </row>
    <row r="147" spans="7:68" x14ac:dyDescent="0.2">
      <c r="G147">
        <f>INDEX($A$4:$E$131,ROUNDUP(ROWS(H$4:H147)/5,0),MOD(ROWS(H$4:H147)-1,5)+1)</f>
        <v>37.031300000000002</v>
      </c>
      <c r="P147">
        <f>INDEX($J$4:$N$131,ROUNDUP(ROWS(H$4:H147)/5,0),MOD(ROWS(H$4:H147)-1,5)+1)</f>
        <v>16.296900000000001</v>
      </c>
      <c r="Y147">
        <f>INDEX($S$4:$W$131,ROUNDUP(ROWS(H$4:H147)/5,0),MOD(ROWS(H$4:H147)-1,5)+1)</f>
        <v>4736.875</v>
      </c>
      <c r="AH147">
        <f>INDEX($AB$4:$AF$131,ROUNDUP(ROWS(H$4:H147)/5,0),MOD(ROWS(H$4:H147)-1,5)+1)</f>
        <v>3.3281000000000001</v>
      </c>
      <c r="AQ147">
        <f>INDEX($AK$4:$AO$131,ROUNDUP(ROWS(H$4:H147)/5,0),MOD(ROWS(H$4:H147)-1,5)+1)</f>
        <v>8.9844000000000008</v>
      </c>
      <c r="AZ147">
        <f>INDEX($AT$4:$AX$131,ROUNDUP(ROWS(H$4:H147)/5,0),MOD(ROWS(H$4:H147)-1,5)+1)</f>
        <v>23.968800000000002</v>
      </c>
      <c r="BI147">
        <f>INDEX($BC$4:$BG$131,ROUNDUP(ROWS(H$4:H147)/5,0),MOD(ROWS(H$4:H147)-1,5)+1)</f>
        <v>6.9843999999999999</v>
      </c>
      <c r="BP147">
        <f>INDEX($BJ$4:$BN$131,ROUNDUP(ROWS(H$4:H147)/5,0),MOD(ROWS(H$4:H147)-1,5)+1)</f>
        <v>148.04689999999999</v>
      </c>
    </row>
    <row r="148" spans="7:68" x14ac:dyDescent="0.2">
      <c r="G148">
        <f>INDEX($A$4:$E$131,ROUNDUP(ROWS(H$4:H148)/5,0),MOD(ROWS(H$4:H148)-1,5)+1)</f>
        <v>30.6523</v>
      </c>
      <c r="P148">
        <f>INDEX($J$4:$N$131,ROUNDUP(ROWS(H$4:H148)/5,0),MOD(ROWS(H$4:H148)-1,5)+1)</f>
        <v>13.118499999999999</v>
      </c>
      <c r="Y148">
        <f>INDEX($S$4:$W$131,ROUNDUP(ROWS(H$4:H148)/5,0),MOD(ROWS(H$4:H148)-1,5)+1)</f>
        <v>4133.75</v>
      </c>
      <c r="AH148">
        <f>INDEX($AB$4:$AF$131,ROUNDUP(ROWS(H$4:H148)/5,0),MOD(ROWS(H$4:H148)-1,5)+1)</f>
        <v>3</v>
      </c>
      <c r="AQ148">
        <f>INDEX($AK$4:$AO$131,ROUNDUP(ROWS(H$4:H148)/5,0),MOD(ROWS(H$4:H148)-1,5)+1)</f>
        <v>7.931</v>
      </c>
      <c r="AZ148">
        <f>INDEX($AT$4:$AX$131,ROUNDUP(ROWS(H$4:H148)/5,0),MOD(ROWS(H$4:H148)-1,5)+1)</f>
        <v>16.849</v>
      </c>
      <c r="BI148">
        <f>INDEX($BC$4:$BG$131,ROUNDUP(ROWS(H$4:H148)/5,0),MOD(ROWS(H$4:H148)-1,5)+1)</f>
        <v>4.2370000000000001</v>
      </c>
      <c r="BP148">
        <f>INDEX($BJ$4:$BN$131,ROUNDUP(ROWS(H$4:H148)/5,0),MOD(ROWS(H$4:H148)-1,5)+1)</f>
        <v>74.743499999999997</v>
      </c>
    </row>
    <row r="149" spans="7:68" x14ac:dyDescent="0.2">
      <c r="G149">
        <f>INDEX($A$4:$E$131,ROUNDUP(ROWS(H$4:H149)/5,0),MOD(ROWS(H$4:H149)-1,5)+1)</f>
        <v>24.274100000000001</v>
      </c>
      <c r="P149">
        <f>INDEX($J$4:$N$131,ROUNDUP(ROWS(H$4:H149)/5,0),MOD(ROWS(H$4:H149)-1,5)+1)</f>
        <v>11.903600000000001</v>
      </c>
      <c r="Y149">
        <f>INDEX($S$4:$W$131,ROUNDUP(ROWS(H$4:H149)/5,0),MOD(ROWS(H$4:H149)-1,5)+1)</f>
        <v>3745.143</v>
      </c>
      <c r="AH149">
        <f>INDEX($AB$4:$AF$131,ROUNDUP(ROWS(H$4:H149)/5,0),MOD(ROWS(H$4:H149)-1,5)+1)</f>
        <v>2.7259000000000002</v>
      </c>
      <c r="AQ149">
        <f>INDEX($AK$4:$AO$131,ROUNDUP(ROWS(H$4:H149)/5,0),MOD(ROWS(H$4:H149)-1,5)+1)</f>
        <v>6.4518000000000004</v>
      </c>
      <c r="AZ149">
        <f>INDEX($AT$4:$AX$131,ROUNDUP(ROWS(H$4:H149)/5,0),MOD(ROWS(H$4:H149)-1,5)+1)</f>
        <v>16.355499999999999</v>
      </c>
      <c r="BI149">
        <f>INDEX($BC$4:$BG$131,ROUNDUP(ROWS(H$4:H149)/5,0),MOD(ROWS(H$4:H149)-1,5)+1)</f>
        <v>4</v>
      </c>
      <c r="BP149">
        <f>INDEX($BJ$4:$BN$131,ROUNDUP(ROWS(H$4:H149)/5,0),MOD(ROWS(H$4:H149)-1,5)+1)</f>
        <v>54.792299999999997</v>
      </c>
    </row>
    <row r="150" spans="7:68" x14ac:dyDescent="0.2">
      <c r="G150">
        <f>INDEX($A$4:$E$131,ROUNDUP(ROWS(H$4:H150)/5,0),MOD(ROWS(H$4:H150)-1,5)+1)</f>
        <v>23.166699999999999</v>
      </c>
      <c r="P150">
        <f>INDEX($J$4:$N$131,ROUNDUP(ROWS(H$4:H150)/5,0),MOD(ROWS(H$4:H150)-1,5)+1)</f>
        <v>9.9167000000000005</v>
      </c>
      <c r="Y150">
        <f>INDEX($S$4:$W$131,ROUNDUP(ROWS(H$4:H150)/5,0),MOD(ROWS(H$4:H150)-1,5)+1)</f>
        <v>2740</v>
      </c>
      <c r="AH150">
        <f>INDEX($AB$4:$AF$131,ROUNDUP(ROWS(H$4:H150)/5,0),MOD(ROWS(H$4:H150)-1,5)+1)</f>
        <v>4.75</v>
      </c>
      <c r="AQ150">
        <f>INDEX($AK$4:$AO$131,ROUNDUP(ROWS(H$4:H150)/5,0),MOD(ROWS(H$4:H150)-1,5)+1)</f>
        <v>5.4583000000000004</v>
      </c>
      <c r="AZ150">
        <f>INDEX($AT$4:$AX$131,ROUNDUP(ROWS(H$4:H150)/5,0),MOD(ROWS(H$4:H150)-1,5)+1)</f>
        <v>13.833299999999999</v>
      </c>
      <c r="BI150">
        <f>INDEX($BC$4:$BG$131,ROUNDUP(ROWS(H$4:H150)/5,0),MOD(ROWS(H$4:H150)-1,5)+1)</f>
        <v>4.4583000000000004</v>
      </c>
      <c r="BP150">
        <f>INDEX($BJ$4:$BN$131,ROUNDUP(ROWS(H$4:H150)/5,0),MOD(ROWS(H$4:H150)-1,5)+1)</f>
        <v>38.708300000000001</v>
      </c>
    </row>
    <row r="151" spans="7:68" x14ac:dyDescent="0.2">
      <c r="G151">
        <f>INDEX($A$4:$E$131,ROUNDUP(ROWS(H$4:H151)/5,0),MOD(ROWS(H$4:H151)-1,5)+1)</f>
        <v>29.959599999999998</v>
      </c>
      <c r="P151">
        <f>INDEX($J$4:$N$131,ROUNDUP(ROWS(H$4:H151)/5,0),MOD(ROWS(H$4:H151)-1,5)+1)</f>
        <v>7.8000999999999996</v>
      </c>
      <c r="Y151">
        <f>INDEX($S$4:$W$131,ROUNDUP(ROWS(H$4:H151)/5,0),MOD(ROWS(H$4:H151)-1,5)+1)</f>
        <v>4487.982</v>
      </c>
      <c r="AH151">
        <f>INDEX($AB$4:$AF$131,ROUNDUP(ROWS(H$4:H151)/5,0),MOD(ROWS(H$4:H151)-1,5)+1)</f>
        <v>5.4401000000000002</v>
      </c>
      <c r="AQ151">
        <f>INDEX($AK$4:$AO$131,ROUNDUP(ROWS(H$4:H151)/5,0),MOD(ROWS(H$4:H151)-1,5)+1)</f>
        <v>4.0800999999999998</v>
      </c>
      <c r="AZ151">
        <f>INDEX($AT$4:$AX$131,ROUNDUP(ROWS(H$4:H151)/5,0),MOD(ROWS(H$4:H151)-1,5)+1)</f>
        <v>12.8001</v>
      </c>
      <c r="BI151">
        <f>INDEX($BC$4:$BG$131,ROUNDUP(ROWS(H$4:H151)/5,0),MOD(ROWS(H$4:H151)-1,5)+1)</f>
        <v>4.3600000000000003</v>
      </c>
      <c r="BP151">
        <f>INDEX($BJ$4:$BN$131,ROUNDUP(ROWS(H$4:H151)/5,0),MOD(ROWS(H$4:H151)-1,5)+1)</f>
        <v>46.239600000000003</v>
      </c>
    </row>
    <row r="152" spans="7:68" x14ac:dyDescent="0.2">
      <c r="G152">
        <f>INDEX($A$4:$E$131,ROUNDUP(ROWS(H$4:H152)/5,0),MOD(ROWS(H$4:H152)-1,5)+1)</f>
        <v>72.373699999999999</v>
      </c>
      <c r="P152">
        <f>INDEX($J$4:$N$131,ROUNDUP(ROWS(H$4:H152)/5,0),MOD(ROWS(H$4:H152)-1,5)+1)</f>
        <v>8.5559999999999992</v>
      </c>
      <c r="Y152">
        <f>INDEX($S$4:$W$131,ROUNDUP(ROWS(H$4:H152)/5,0),MOD(ROWS(H$4:H152)-1,5)+1)</f>
        <v>10288.57</v>
      </c>
      <c r="AH152">
        <f>INDEX($AB$4:$AF$131,ROUNDUP(ROWS(H$4:H152)/5,0),MOD(ROWS(H$4:H152)-1,5)+1)</f>
        <v>4</v>
      </c>
      <c r="AQ152">
        <f>INDEX($AK$4:$AO$131,ROUNDUP(ROWS(H$4:H152)/5,0),MOD(ROWS(H$4:H152)-1,5)+1)</f>
        <v>22.8828</v>
      </c>
      <c r="AZ152">
        <f>INDEX($AT$4:$AX$131,ROUNDUP(ROWS(H$4:H152)/5,0),MOD(ROWS(H$4:H152)-1,5)+1)</f>
        <v>11.0182</v>
      </c>
      <c r="BI152">
        <f>INDEX($BC$4:$BG$131,ROUNDUP(ROWS(H$4:H152)/5,0),MOD(ROWS(H$4:H152)-1,5)+1)</f>
        <v>4.8398000000000003</v>
      </c>
      <c r="BP152">
        <f>INDEX($BJ$4:$BN$131,ROUNDUP(ROWS(H$4:H152)/5,0),MOD(ROWS(H$4:H152)-1,5)+1)</f>
        <v>36.881500000000003</v>
      </c>
    </row>
    <row r="153" spans="7:68" x14ac:dyDescent="0.2">
      <c r="G153">
        <f>INDEX($A$4:$E$131,ROUNDUP(ROWS(H$4:H153)/5,0),MOD(ROWS(H$4:H153)-1,5)+1)</f>
        <v>51.414099999999998</v>
      </c>
      <c r="P153">
        <f>INDEX($J$4:$N$131,ROUNDUP(ROWS(H$4:H153)/5,0),MOD(ROWS(H$4:H153)-1,5)+1)</f>
        <v>10.140599999999999</v>
      </c>
      <c r="Y153">
        <f>INDEX($S$4:$W$131,ROUNDUP(ROWS(H$4:H153)/5,0),MOD(ROWS(H$4:H153)-1,5)+1)</f>
        <v>6495.4690000000001</v>
      </c>
      <c r="AH153">
        <f>INDEX($AB$4:$AF$131,ROUNDUP(ROWS(H$4:H153)/5,0),MOD(ROWS(H$4:H153)-1,5)+1)</f>
        <v>5.7187999999999999</v>
      </c>
      <c r="AQ153">
        <f>INDEX($AK$4:$AO$131,ROUNDUP(ROWS(H$4:H153)/5,0),MOD(ROWS(H$4:H153)-1,5)+1)</f>
        <v>15.8672</v>
      </c>
      <c r="AZ153">
        <f>INDEX($AT$4:$AX$131,ROUNDUP(ROWS(H$4:H153)/5,0),MOD(ROWS(H$4:H153)-1,5)+1)</f>
        <v>14.792999999999999</v>
      </c>
      <c r="BI153">
        <f>INDEX($BC$4:$BG$131,ROUNDUP(ROWS(H$4:H153)/5,0),MOD(ROWS(H$4:H153)-1,5)+1)</f>
        <v>4.7851999999999997</v>
      </c>
      <c r="BP153">
        <f>INDEX($BJ$4:$BN$131,ROUNDUP(ROWS(H$4:H153)/5,0),MOD(ROWS(H$4:H153)-1,5)+1)</f>
        <v>72.125</v>
      </c>
    </row>
    <row r="154" spans="7:68" x14ac:dyDescent="0.2">
      <c r="G154">
        <f>INDEX($A$4:$E$131,ROUNDUP(ROWS(H$4:H154)/5,0),MOD(ROWS(H$4:H154)-1,5)+1)</f>
        <v>33.725299999999997</v>
      </c>
      <c r="P154">
        <f>INDEX($J$4:$N$131,ROUNDUP(ROWS(H$4:H154)/5,0),MOD(ROWS(H$4:H154)-1,5)+1)</f>
        <v>7.7786</v>
      </c>
      <c r="Y154">
        <f>INDEX($S$4:$W$131,ROUNDUP(ROWS(H$4:H154)/5,0),MOD(ROWS(H$4:H154)-1,5)+1)</f>
        <v>5502.63</v>
      </c>
      <c r="AH154">
        <f>INDEX($AB$4:$AF$131,ROUNDUP(ROWS(H$4:H154)/5,0),MOD(ROWS(H$4:H154)-1,5)+1)</f>
        <v>8.1067999999999998</v>
      </c>
      <c r="AQ154">
        <f>INDEX($AK$4:$AO$131,ROUNDUP(ROWS(H$4:H154)/5,0),MOD(ROWS(H$4:H154)-1,5)+1)</f>
        <v>20.656300000000002</v>
      </c>
      <c r="AZ154">
        <f>INDEX($AT$4:$AX$131,ROUNDUP(ROWS(H$4:H154)/5,0),MOD(ROWS(H$4:H154)-1,5)+1)</f>
        <v>18.770800000000001</v>
      </c>
      <c r="BI154">
        <f>INDEX($BC$4:$BG$131,ROUNDUP(ROWS(H$4:H154)/5,0),MOD(ROWS(H$4:H154)-1,5)+1)</f>
        <v>5.1680000000000001</v>
      </c>
      <c r="BP154">
        <f>INDEX($BJ$4:$BN$131,ROUNDUP(ROWS(H$4:H154)/5,0),MOD(ROWS(H$4:H154)-1,5)+1)</f>
        <v>62.572899999999997</v>
      </c>
    </row>
    <row r="155" spans="7:68" x14ac:dyDescent="0.2">
      <c r="G155">
        <f>INDEX($A$4:$E$131,ROUNDUP(ROWS(H$4:H155)/5,0),MOD(ROWS(H$4:H155)-1,5)+1)</f>
        <v>37.438200000000002</v>
      </c>
      <c r="P155">
        <f>INDEX($J$4:$N$131,ROUNDUP(ROWS(H$4:H155)/5,0),MOD(ROWS(H$4:H155)-1,5)+1)</f>
        <v>6.7526000000000002</v>
      </c>
      <c r="Y155">
        <f>INDEX($S$4:$W$131,ROUNDUP(ROWS(H$4:H155)/5,0),MOD(ROWS(H$4:H155)-1,5)+1)</f>
        <v>8932.2530000000006</v>
      </c>
      <c r="AH155">
        <f>INDEX($AB$4:$AF$131,ROUNDUP(ROWS(H$4:H155)/5,0),MOD(ROWS(H$4:H155)-1,5)+1)</f>
        <v>2</v>
      </c>
      <c r="AQ155">
        <f>INDEX($AK$4:$AO$131,ROUNDUP(ROWS(H$4:H155)/5,0),MOD(ROWS(H$4:H155)-1,5)+1)</f>
        <v>7.1237000000000004</v>
      </c>
      <c r="AZ155">
        <f>INDEX($AT$4:$AX$131,ROUNDUP(ROWS(H$4:H155)/5,0),MOD(ROWS(H$4:H155)-1,5)+1)</f>
        <v>8.4382000000000001</v>
      </c>
      <c r="BI155">
        <f>INDEX($BC$4:$BG$131,ROUNDUP(ROWS(H$4:H155)/5,0),MOD(ROWS(H$4:H155)-1,5)+1)</f>
        <v>8.1236999999999995</v>
      </c>
      <c r="BP155">
        <f>INDEX($BJ$4:$BN$131,ROUNDUP(ROWS(H$4:H155)/5,0),MOD(ROWS(H$4:H155)-1,5)+1)</f>
        <v>78.010400000000004</v>
      </c>
    </row>
    <row r="156" spans="7:68" x14ac:dyDescent="0.2">
      <c r="G156">
        <f>INDEX($A$4:$E$131,ROUNDUP(ROWS(H$4:H156)/5,0),MOD(ROWS(H$4:H156)-1,5)+1)</f>
        <v>57.320300000000003</v>
      </c>
      <c r="P156">
        <f>INDEX($J$4:$N$131,ROUNDUP(ROWS(H$4:H156)/5,0),MOD(ROWS(H$4:H156)-1,5)+1)</f>
        <v>9.5155999999999992</v>
      </c>
      <c r="Y156">
        <f>INDEX($S$4:$W$131,ROUNDUP(ROWS(H$4:H156)/5,0),MOD(ROWS(H$4:H156)-1,5)+1)</f>
        <v>6929.5829999999996</v>
      </c>
      <c r="AH156">
        <f>INDEX($AB$4:$AF$131,ROUNDUP(ROWS(H$4:H156)/5,0),MOD(ROWS(H$4:H156)-1,5)+1)</f>
        <v>3.5051999999999999</v>
      </c>
      <c r="AQ156">
        <f>INDEX($AK$4:$AO$131,ROUNDUP(ROWS(H$4:H156)/5,0),MOD(ROWS(H$4:H156)-1,5)+1)</f>
        <v>10.2578</v>
      </c>
      <c r="AZ156">
        <f>INDEX($AT$4:$AX$131,ROUNDUP(ROWS(H$4:H156)/5,0),MOD(ROWS(H$4:H156)-1,5)+1)</f>
        <v>11.763</v>
      </c>
      <c r="BI156">
        <f>INDEX($BC$4:$BG$131,ROUNDUP(ROWS(H$4:H156)/5,0),MOD(ROWS(H$4:H156)-1,5)+1)</f>
        <v>11.2578</v>
      </c>
      <c r="BP156">
        <f>INDEX($BJ$4:$BN$131,ROUNDUP(ROWS(H$4:H156)/5,0),MOD(ROWS(H$4:H156)-1,5)+1)</f>
        <v>107.8776</v>
      </c>
    </row>
    <row r="157" spans="7:68" x14ac:dyDescent="0.2">
      <c r="G157">
        <f>INDEX($A$4:$E$131,ROUNDUP(ROWS(H$4:H157)/5,0),MOD(ROWS(H$4:H157)-1,5)+1)</f>
        <v>44.625</v>
      </c>
      <c r="P157">
        <f>INDEX($J$4:$N$131,ROUNDUP(ROWS(H$4:H157)/5,0),MOD(ROWS(H$4:H157)-1,5)+1)</f>
        <v>9.8594000000000008</v>
      </c>
      <c r="Y157">
        <f>INDEX($S$4:$W$131,ROUNDUP(ROWS(H$4:H157)/5,0),MOD(ROWS(H$4:H157)-1,5)+1)</f>
        <v>4119.6880000000001</v>
      </c>
      <c r="AH157">
        <f>INDEX($AB$4:$AF$131,ROUNDUP(ROWS(H$4:H157)/5,0),MOD(ROWS(H$4:H157)-1,5)+1)</f>
        <v>4</v>
      </c>
      <c r="AQ157">
        <f>INDEX($AK$4:$AO$131,ROUNDUP(ROWS(H$4:H157)/5,0),MOD(ROWS(H$4:H157)-1,5)+1)</f>
        <v>7.9062999999999999</v>
      </c>
      <c r="AZ157">
        <f>INDEX($AT$4:$AX$131,ROUNDUP(ROWS(H$4:H157)/5,0),MOD(ROWS(H$4:H157)-1,5)+1)</f>
        <v>11.9688</v>
      </c>
      <c r="BI157">
        <f>INDEX($BC$4:$BG$131,ROUNDUP(ROWS(H$4:H157)/5,0),MOD(ROWS(H$4:H157)-1,5)+1)</f>
        <v>12</v>
      </c>
      <c r="BP157">
        <f>INDEX($BJ$4:$BN$131,ROUNDUP(ROWS(H$4:H157)/5,0),MOD(ROWS(H$4:H157)-1,5)+1)</f>
        <v>94</v>
      </c>
    </row>
    <row r="158" spans="7:68" x14ac:dyDescent="0.2">
      <c r="G158">
        <f>INDEX($A$4:$E$131,ROUNDUP(ROWS(H$4:H158)/5,0),MOD(ROWS(H$4:H158)-1,5)+1)</f>
        <v>24.703099999999999</v>
      </c>
      <c r="P158">
        <f>INDEX($J$4:$N$131,ROUNDUP(ROWS(H$4:H158)/5,0),MOD(ROWS(H$4:H158)-1,5)+1)</f>
        <v>7.4504999999999999</v>
      </c>
      <c r="Y158">
        <f>INDEX($S$4:$W$131,ROUNDUP(ROWS(H$4:H158)/5,0),MOD(ROWS(H$4:H158)-1,5)+1)</f>
        <v>5200.4170000000004</v>
      </c>
      <c r="AH158">
        <f>INDEX($AB$4:$AF$131,ROUNDUP(ROWS(H$4:H158)/5,0),MOD(ROWS(H$4:H158)-1,5)+1)</f>
        <v>3.4504999999999999</v>
      </c>
      <c r="AQ158">
        <f>INDEX($AK$4:$AO$131,ROUNDUP(ROWS(H$4:H158)/5,0),MOD(ROWS(H$4:H158)-1,5)+1)</f>
        <v>4.4504999999999999</v>
      </c>
      <c r="AZ158">
        <f>INDEX($AT$4:$AX$131,ROUNDUP(ROWS(H$4:H158)/5,0),MOD(ROWS(H$4:H158)-1,5)+1)</f>
        <v>9.9009999999999998</v>
      </c>
      <c r="BI158">
        <f>INDEX($BC$4:$BG$131,ROUNDUP(ROWS(H$4:H158)/5,0),MOD(ROWS(H$4:H158)-1,5)+1)</f>
        <v>10.626300000000001</v>
      </c>
      <c r="BP158">
        <f>INDEX($BJ$4:$BN$131,ROUNDUP(ROWS(H$4:H158)/5,0),MOD(ROWS(H$4:H158)-1,5)+1)</f>
        <v>65.252600000000001</v>
      </c>
    </row>
    <row r="159" spans="7:68" x14ac:dyDescent="0.2">
      <c r="G159">
        <f>INDEX($A$4:$E$131,ROUNDUP(ROWS(H$4:H159)/5,0),MOD(ROWS(H$4:H159)-1,5)+1)</f>
        <v>25.2012</v>
      </c>
      <c r="P159">
        <f>INDEX($J$4:$N$131,ROUNDUP(ROWS(H$4:H159)/5,0),MOD(ROWS(H$4:H159)-1,5)+1)</f>
        <v>7.7526000000000002</v>
      </c>
      <c r="Y159">
        <f>INDEX($S$4:$W$131,ROUNDUP(ROWS(H$4:H159)/5,0),MOD(ROWS(H$4:H159)-1,5)+1)</f>
        <v>5617.3440000000001</v>
      </c>
      <c r="AH159">
        <f>INDEX($AB$4:$AF$131,ROUNDUP(ROWS(H$4:H159)/5,0),MOD(ROWS(H$4:H159)-1,5)+1)</f>
        <v>2.8763000000000001</v>
      </c>
      <c r="AQ159">
        <f>INDEX($AK$4:$AO$131,ROUNDUP(ROWS(H$4:H159)/5,0),MOD(ROWS(H$4:H159)-1,5)+1)</f>
        <v>4.7526000000000002</v>
      </c>
      <c r="AZ159">
        <f>INDEX($AT$4:$AX$131,ROUNDUP(ROWS(H$4:H159)/5,0),MOD(ROWS(H$4:H159)-1,5)+1)</f>
        <v>8.3145000000000007</v>
      </c>
      <c r="BI159">
        <f>INDEX($BC$4:$BG$131,ROUNDUP(ROWS(H$4:H159)/5,0),MOD(ROWS(H$4:H159)-1,5)+1)</f>
        <v>9.1907999999999994</v>
      </c>
      <c r="BP159">
        <f>INDEX($BJ$4:$BN$131,ROUNDUP(ROWS(H$4:H159)/5,0),MOD(ROWS(H$4:H159)-1,5)+1)</f>
        <v>68.515600000000006</v>
      </c>
    </row>
    <row r="160" spans="7:68" x14ac:dyDescent="0.2">
      <c r="G160">
        <f>INDEX($A$4:$E$131,ROUNDUP(ROWS(H$4:H160)/5,0),MOD(ROWS(H$4:H160)-1,5)+1)</f>
        <v>51.255200000000002</v>
      </c>
      <c r="P160">
        <f>INDEX($J$4:$N$131,ROUNDUP(ROWS(H$4:H160)/5,0),MOD(ROWS(H$4:H160)-1,5)+1)</f>
        <v>31.072900000000001</v>
      </c>
      <c r="Y160">
        <f>INDEX($S$4:$W$131,ROUNDUP(ROWS(H$4:H160)/5,0),MOD(ROWS(H$4:H160)-1,5)+1)</f>
        <v>4417.0829999999996</v>
      </c>
      <c r="AH160">
        <f>INDEX($AB$4:$AF$131,ROUNDUP(ROWS(H$4:H160)/5,0),MOD(ROWS(H$4:H160)-1,5)+1)</f>
        <v>10.197900000000001</v>
      </c>
      <c r="AQ160">
        <f>INDEX($AK$4:$AO$131,ROUNDUP(ROWS(H$4:H160)/5,0),MOD(ROWS(H$4:H160)-1,5)+1)</f>
        <v>18.156300000000002</v>
      </c>
      <c r="AZ160">
        <f>INDEX($AT$4:$AX$131,ROUNDUP(ROWS(H$4:H160)/5,0),MOD(ROWS(H$4:H160)-1,5)+1)</f>
        <v>33.552100000000003</v>
      </c>
      <c r="BI160">
        <f>INDEX($BC$4:$BG$131,ROUNDUP(ROWS(H$4:H160)/5,0),MOD(ROWS(H$4:H160)-1,5)+1)</f>
        <v>10.140599999999999</v>
      </c>
      <c r="BP160">
        <f>INDEX($BJ$4:$BN$131,ROUNDUP(ROWS(H$4:H160)/5,0),MOD(ROWS(H$4:H160)-1,5)+1)</f>
        <v>184.26560000000001</v>
      </c>
    </row>
    <row r="161" spans="7:68" x14ac:dyDescent="0.2">
      <c r="G161">
        <f>INDEX($A$4:$E$131,ROUNDUP(ROWS(H$4:H161)/5,0),MOD(ROWS(H$4:H161)-1,5)+1)</f>
        <v>64.679699999999997</v>
      </c>
      <c r="P161">
        <f>INDEX($J$4:$N$131,ROUNDUP(ROWS(H$4:H161)/5,0),MOD(ROWS(H$4:H161)-1,5)+1)</f>
        <v>29.960899999999999</v>
      </c>
      <c r="Y161">
        <f>INDEX($S$4:$W$131,ROUNDUP(ROWS(H$4:H161)/5,0),MOD(ROWS(H$4:H161)-1,5)+1)</f>
        <v>4233.88</v>
      </c>
      <c r="AH161">
        <f>INDEX($AB$4:$AF$131,ROUNDUP(ROWS(H$4:H161)/5,0),MOD(ROWS(H$4:H161)-1,5)+1)</f>
        <v>6.9805000000000001</v>
      </c>
      <c r="AQ161">
        <f>INDEX($AK$4:$AO$131,ROUNDUP(ROWS(H$4:H161)/5,0),MOD(ROWS(H$4:H161)-1,5)+1)</f>
        <v>18.760400000000001</v>
      </c>
      <c r="AZ161">
        <f>INDEX($AT$4:$AX$131,ROUNDUP(ROWS(H$4:H161)/5,0),MOD(ROWS(H$4:H161)-1,5)+1)</f>
        <v>31.621099999999998</v>
      </c>
      <c r="BI161">
        <f>INDEX($BC$4:$BG$131,ROUNDUP(ROWS(H$4:H161)/5,0),MOD(ROWS(H$4:H161)-1,5)+1)</f>
        <v>8.2201000000000004</v>
      </c>
      <c r="BP161">
        <f>INDEX($BJ$4:$BN$131,ROUNDUP(ROWS(H$4:H161)/5,0),MOD(ROWS(H$4:H161)-1,5)+1)</f>
        <v>200.98310000000001</v>
      </c>
    </row>
    <row r="162" spans="7:68" x14ac:dyDescent="0.2">
      <c r="G162">
        <f>INDEX($A$4:$E$131,ROUNDUP(ROWS(H$4:H162)/5,0),MOD(ROWS(H$4:H162)-1,5)+1)</f>
        <v>51.834600000000002</v>
      </c>
      <c r="P162">
        <f>INDEX($J$4:$N$131,ROUNDUP(ROWS(H$4:H162)/5,0),MOD(ROWS(H$4:H162)-1,5)+1)</f>
        <v>10.2624</v>
      </c>
      <c r="Y162">
        <f>INDEX($S$4:$W$131,ROUNDUP(ROWS(H$4:H162)/5,0),MOD(ROWS(H$4:H162)-1,5)+1)</f>
        <v>7251.1329999999998</v>
      </c>
      <c r="AH162">
        <f>INDEX($AB$4:$AF$131,ROUNDUP(ROWS(H$4:H162)/5,0),MOD(ROWS(H$4:H162)-1,5)+1)</f>
        <v>6.9016999999999999</v>
      </c>
      <c r="AQ162">
        <f>INDEX($AK$4:$AO$131,ROUNDUP(ROWS(H$4:H162)/5,0),MOD(ROWS(H$4:H162)-1,5)+1)</f>
        <v>6.0540000000000003</v>
      </c>
      <c r="AZ162">
        <f>INDEX($AT$4:$AX$131,ROUNDUP(ROWS(H$4:H162)/5,0),MOD(ROWS(H$4:H162)-1,5)+1)</f>
        <v>16.563199999999998</v>
      </c>
      <c r="BI162">
        <f>INDEX($BC$4:$BG$131,ROUNDUP(ROWS(H$4:H162)/5,0),MOD(ROWS(H$4:H162)-1,5)+1)</f>
        <v>9.2428000000000008</v>
      </c>
      <c r="BP162">
        <f>INDEX($BJ$4:$BN$131,ROUNDUP(ROWS(H$4:H162)/5,0),MOD(ROWS(H$4:H162)-1,5)+1)</f>
        <v>82.373699999999999</v>
      </c>
    </row>
    <row r="163" spans="7:68" x14ac:dyDescent="0.2">
      <c r="G163">
        <f>INDEX($A$4:$E$131,ROUNDUP(ROWS(H$4:H163)/5,0),MOD(ROWS(H$4:H163)-1,5)+1)</f>
        <v>20.019500000000001</v>
      </c>
      <c r="P163">
        <f>INDEX($J$4:$N$131,ROUNDUP(ROWS(H$4:H163)/5,0),MOD(ROWS(H$4:H163)-1,5)+1)</f>
        <v>7.6601999999999997</v>
      </c>
      <c r="Y163">
        <f>INDEX($S$4:$W$131,ROUNDUP(ROWS(H$4:H163)/5,0),MOD(ROWS(H$4:H163)-1,5)+1)</f>
        <v>4742.93</v>
      </c>
      <c r="AH163">
        <f>INDEX($AB$4:$AF$131,ROUNDUP(ROWS(H$4:H163)/5,0),MOD(ROWS(H$4:H163)-1,5)+1)</f>
        <v>10.689500000000001</v>
      </c>
      <c r="AQ163">
        <f>INDEX($AK$4:$AO$131,ROUNDUP(ROWS(H$4:H163)/5,0),MOD(ROWS(H$4:H163)-1,5)+1)</f>
        <v>3</v>
      </c>
      <c r="AZ163">
        <f>INDEX($AT$4:$AX$131,ROUNDUP(ROWS(H$4:H163)/5,0),MOD(ROWS(H$4:H163)-1,5)+1)</f>
        <v>22.7285</v>
      </c>
      <c r="BI163">
        <f>INDEX($BC$4:$BG$131,ROUNDUP(ROWS(H$4:H163)/5,0),MOD(ROWS(H$4:H163)-1,5)+1)</f>
        <v>6.3202999999999996</v>
      </c>
      <c r="BP163">
        <f>INDEX($BJ$4:$BN$131,ROUNDUP(ROWS(H$4:H163)/5,0),MOD(ROWS(H$4:H163)-1,5)+1)</f>
        <v>52.990200000000002</v>
      </c>
    </row>
    <row r="164" spans="7:68" x14ac:dyDescent="0.2">
      <c r="G164">
        <f>INDEX($A$4:$E$131,ROUNDUP(ROWS(H$4:H164)/5,0),MOD(ROWS(H$4:H164)-1,5)+1)</f>
        <v>29.1022</v>
      </c>
      <c r="P164">
        <f>INDEX($J$4:$N$131,ROUNDUP(ROWS(H$4:H164)/5,0),MOD(ROWS(H$4:H164)-1,5)+1)</f>
        <v>14.2409</v>
      </c>
      <c r="Y164">
        <f>INDEX($S$4:$W$131,ROUNDUP(ROWS(H$4:H164)/5,0),MOD(ROWS(H$4:H164)-1,5)+1)</f>
        <v>5817.0829999999996</v>
      </c>
      <c r="AH164">
        <f>INDEX($AB$4:$AF$131,ROUNDUP(ROWS(H$4:H164)/5,0),MOD(ROWS(H$4:H164)-1,5)+1)</f>
        <v>5.4759000000000002</v>
      </c>
      <c r="AQ164">
        <f>INDEX($AK$4:$AO$131,ROUNDUP(ROWS(H$4:H164)/5,0),MOD(ROWS(H$4:H164)-1,5)+1)</f>
        <v>7.1927000000000003</v>
      </c>
      <c r="AZ164">
        <f>INDEX($AT$4:$AX$131,ROUNDUP(ROWS(H$4:H164)/5,0),MOD(ROWS(H$4:H164)-1,5)+1)</f>
        <v>13.6686</v>
      </c>
      <c r="BI164">
        <f>INDEX($BC$4:$BG$131,ROUNDUP(ROWS(H$4:H164)/5,0),MOD(ROWS(H$4:H164)-1,5)+1)</f>
        <v>9</v>
      </c>
      <c r="BP164">
        <f>INDEX($BJ$4:$BN$131,ROUNDUP(ROWS(H$4:H164)/5,0),MOD(ROWS(H$4:H164)-1,5)+1)</f>
        <v>70.722700000000003</v>
      </c>
    </row>
    <row r="165" spans="7:68" x14ac:dyDescent="0.2">
      <c r="G165">
        <f>INDEX($A$4:$E$131,ROUNDUP(ROWS(H$4:H165)/5,0),MOD(ROWS(H$4:H165)-1,5)+1)</f>
        <v>61.164099999999998</v>
      </c>
      <c r="P165">
        <f>INDEX($J$4:$N$131,ROUNDUP(ROWS(H$4:H165)/5,0),MOD(ROWS(H$4:H165)-1,5)+1)</f>
        <v>22.476600000000001</v>
      </c>
      <c r="Y165">
        <f>INDEX($S$4:$W$131,ROUNDUP(ROWS(H$4:H165)/5,0),MOD(ROWS(H$4:H165)-1,5)+1)</f>
        <v>6018.9059999999999</v>
      </c>
      <c r="AH165">
        <f>INDEX($AB$4:$AF$131,ROUNDUP(ROWS(H$4:H165)/5,0),MOD(ROWS(H$4:H165)-1,5)+1)</f>
        <v>4.3047000000000004</v>
      </c>
      <c r="AQ165">
        <f>INDEX($AK$4:$AO$131,ROUNDUP(ROWS(H$4:H165)/5,0),MOD(ROWS(H$4:H165)-1,5)+1)</f>
        <v>15.171900000000001</v>
      </c>
      <c r="AZ165">
        <f>INDEX($AT$4:$AX$131,ROUNDUP(ROWS(H$4:H165)/5,0),MOD(ROWS(H$4:H165)-1,5)+1)</f>
        <v>21.8672</v>
      </c>
      <c r="BI165">
        <f>INDEX($BC$4:$BG$131,ROUNDUP(ROWS(H$4:H165)/5,0),MOD(ROWS(H$4:H165)-1,5)+1)</f>
        <v>9.6952999999999996</v>
      </c>
      <c r="BP165">
        <f>INDEX($BJ$4:$BN$131,ROUNDUP(ROWS(H$4:H165)/5,0),MOD(ROWS(H$4:H165)-1,5)+1)</f>
        <v>126.0234</v>
      </c>
    </row>
    <row r="166" spans="7:68" x14ac:dyDescent="0.2">
      <c r="G166">
        <f>INDEX($A$4:$E$131,ROUNDUP(ROWS(H$4:H166)/5,0),MOD(ROWS(H$4:H166)-1,5)+1)</f>
        <v>91.415999999999997</v>
      </c>
      <c r="P166">
        <f>INDEX($J$4:$N$131,ROUNDUP(ROWS(H$4:H166)/5,0),MOD(ROWS(H$4:H166)-1,5)+1)</f>
        <v>30.052700000000002</v>
      </c>
      <c r="Y166">
        <f>INDEX($S$4:$W$131,ROUNDUP(ROWS(H$4:H166)/5,0),MOD(ROWS(H$4:H166)-1,5)+1)</f>
        <v>7097.357</v>
      </c>
      <c r="AH166">
        <f>INDEX($AB$4:$AF$131,ROUNDUP(ROWS(H$4:H166)/5,0),MOD(ROWS(H$4:H166)-1,5)+1)</f>
        <v>7.1699000000000002</v>
      </c>
      <c r="AQ166">
        <f>INDEX($AK$4:$AO$131,ROUNDUP(ROWS(H$4:H166)/5,0),MOD(ROWS(H$4:H166)-1,5)+1)</f>
        <v>26.2103</v>
      </c>
      <c r="AZ166">
        <f>INDEX($AT$4:$AX$131,ROUNDUP(ROWS(H$4:H166)/5,0),MOD(ROWS(H$4:H166)-1,5)+1)</f>
        <v>33.946599999999997</v>
      </c>
      <c r="BI166">
        <f>INDEX($BC$4:$BG$131,ROUNDUP(ROWS(H$4:H166)/5,0),MOD(ROWS(H$4:H166)-1,5)+1)</f>
        <v>9.9251000000000005</v>
      </c>
      <c r="BP166">
        <f>INDEX($BJ$4:$BN$131,ROUNDUP(ROWS(H$4:H166)/5,0),MOD(ROWS(H$4:H166)-1,5)+1)</f>
        <v>240.5703</v>
      </c>
    </row>
    <row r="167" spans="7:68" x14ac:dyDescent="0.2">
      <c r="G167">
        <f>INDEX($A$4:$E$131,ROUNDUP(ROWS(H$4:H167)/5,0),MOD(ROWS(H$4:H167)-1,5)+1)</f>
        <v>29.313800000000001</v>
      </c>
      <c r="P167">
        <f>INDEX($J$4:$N$131,ROUNDUP(ROWS(H$4:H167)/5,0),MOD(ROWS(H$4:H167)-1,5)+1)</f>
        <v>23.459599999999998</v>
      </c>
      <c r="Y167">
        <f>INDEX($S$4:$W$131,ROUNDUP(ROWS(H$4:H167)/5,0),MOD(ROWS(H$4:H167)-1,5)+1)</f>
        <v>4510.8329999999996</v>
      </c>
      <c r="AH167">
        <f>INDEX($AB$4:$AF$131,ROUNDUP(ROWS(H$4:H167)/5,0),MOD(ROWS(H$4:H167)-1,5)+1)</f>
        <v>3</v>
      </c>
      <c r="AQ167">
        <f>INDEX($AK$4:$AO$131,ROUNDUP(ROWS(H$4:H167)/5,0),MOD(ROWS(H$4:H167)-1,5)+1)</f>
        <v>8.5547000000000004</v>
      </c>
      <c r="AZ167">
        <f>INDEX($AT$4:$AX$131,ROUNDUP(ROWS(H$4:H167)/5,0),MOD(ROWS(H$4:H167)-1,5)+1)</f>
        <v>14.072900000000001</v>
      </c>
      <c r="BI167">
        <f>INDEX($BC$4:$BG$131,ROUNDUP(ROWS(H$4:H167)/5,0),MOD(ROWS(H$4:H167)-1,5)+1)</f>
        <v>9.2408999999999999</v>
      </c>
      <c r="BP167">
        <f>INDEX($BJ$4:$BN$131,ROUNDUP(ROWS(H$4:H167)/5,0),MOD(ROWS(H$4:H167)-1,5)+1)</f>
        <v>96.342399999999998</v>
      </c>
    </row>
    <row r="168" spans="7:68" x14ac:dyDescent="0.2">
      <c r="G168">
        <f>INDEX($A$4:$E$131,ROUNDUP(ROWS(H$4:H168)/5,0),MOD(ROWS(H$4:H168)-1,5)+1)</f>
        <v>27.4115</v>
      </c>
      <c r="P168">
        <f>INDEX($J$4:$N$131,ROUNDUP(ROWS(H$4:H168)/5,0),MOD(ROWS(H$4:H168)-1,5)+1)</f>
        <v>6.4264000000000001</v>
      </c>
      <c r="Y168">
        <f>INDEX($S$4:$W$131,ROUNDUP(ROWS(H$4:H168)/5,0),MOD(ROWS(H$4:H168)-1,5)+1)</f>
        <v>5873.9189999999999</v>
      </c>
      <c r="AH168">
        <f>INDEX($AB$4:$AF$131,ROUNDUP(ROWS(H$4:H168)/5,0),MOD(ROWS(H$4:H168)-1,5)+1)</f>
        <v>3.4264000000000001</v>
      </c>
      <c r="AQ168">
        <f>INDEX($AK$4:$AO$131,ROUNDUP(ROWS(H$4:H168)/5,0),MOD(ROWS(H$4:H168)-1,5)+1)</f>
        <v>5.2793000000000001</v>
      </c>
      <c r="AZ168">
        <f>INDEX($AT$4:$AX$131,ROUNDUP(ROWS(H$4:H168)/5,0),MOD(ROWS(H$4:H168)-1,5)+1)</f>
        <v>10.132199999999999</v>
      </c>
      <c r="BI168">
        <f>INDEX($BC$4:$BG$131,ROUNDUP(ROWS(H$4:H168)/5,0),MOD(ROWS(H$4:H168)-1,5)+1)</f>
        <v>10.426399999999999</v>
      </c>
      <c r="BP168">
        <f>INDEX($BJ$4:$BN$131,ROUNDUP(ROWS(H$4:H168)/5,0),MOD(ROWS(H$4:H168)-1,5)+1)</f>
        <v>47</v>
      </c>
    </row>
    <row r="169" spans="7:68" x14ac:dyDescent="0.2">
      <c r="G169">
        <f>INDEX($A$4:$E$131,ROUNDUP(ROWS(H$4:H169)/5,0),MOD(ROWS(H$4:H169)-1,5)+1)</f>
        <v>46.0306</v>
      </c>
      <c r="P169">
        <f>INDEX($J$4:$N$131,ROUNDUP(ROWS(H$4:H169)/5,0),MOD(ROWS(H$4:H169)-1,5)+1)</f>
        <v>12.4902</v>
      </c>
      <c r="Y169">
        <f>INDEX($S$4:$W$131,ROUNDUP(ROWS(H$4:H169)/5,0),MOD(ROWS(H$4:H169)-1,5)+1)</f>
        <v>4623.0079999999998</v>
      </c>
      <c r="AH169">
        <f>INDEX($AB$4:$AF$131,ROUNDUP(ROWS(H$4:H169)/5,0),MOD(ROWS(H$4:H169)-1,5)+1)</f>
        <v>7.0500999999999996</v>
      </c>
      <c r="AQ169">
        <f>INDEX($AK$4:$AO$131,ROUNDUP(ROWS(H$4:H169)/5,0),MOD(ROWS(H$4:H169)-1,5)+1)</f>
        <v>8.2201000000000004</v>
      </c>
      <c r="AZ169">
        <f>INDEX($AT$4:$AX$131,ROUNDUP(ROWS(H$4:H169)/5,0),MOD(ROWS(H$4:H169)-1,5)+1)</f>
        <v>16.0501</v>
      </c>
      <c r="BI169">
        <f>INDEX($BC$4:$BG$131,ROUNDUP(ROWS(H$4:H169)/5,0),MOD(ROWS(H$4:H169)-1,5)+1)</f>
        <v>14.6602</v>
      </c>
      <c r="BP169">
        <f>INDEX($BJ$4:$BN$131,ROUNDUP(ROWS(H$4:H169)/5,0),MOD(ROWS(H$4:H169)-1,5)+1)</f>
        <v>51.880200000000002</v>
      </c>
    </row>
    <row r="170" spans="7:68" x14ac:dyDescent="0.2">
      <c r="G170">
        <f>INDEX($A$4:$E$131,ROUNDUP(ROWS(H$4:H170)/5,0),MOD(ROWS(H$4:H170)-1,5)+1)</f>
        <v>62.923200000000001</v>
      </c>
      <c r="P170">
        <f>INDEX($J$4:$N$131,ROUNDUP(ROWS(H$4:H170)/5,0),MOD(ROWS(H$4:H170)-1,5)+1)</f>
        <v>16</v>
      </c>
      <c r="Y170">
        <f>INDEX($S$4:$W$131,ROUNDUP(ROWS(H$4:H170)/5,0),MOD(ROWS(H$4:H170)-1,5)+1)</f>
        <v>8463.8940000000002</v>
      </c>
      <c r="AH170">
        <f>INDEX($AB$4:$AF$131,ROUNDUP(ROWS(H$4:H170)/5,0),MOD(ROWS(H$4:H170)-1,5)+1)</f>
        <v>8.2077000000000009</v>
      </c>
      <c r="AQ170">
        <f>INDEX($AK$4:$AO$131,ROUNDUP(ROWS(H$4:H170)/5,0),MOD(ROWS(H$4:H170)-1,5)+1)</f>
        <v>11.377000000000001</v>
      </c>
      <c r="AZ170">
        <f>INDEX($AT$4:$AX$131,ROUNDUP(ROWS(H$4:H170)/5,0),MOD(ROWS(H$4:H170)-1,5)+1)</f>
        <v>14.038399999999999</v>
      </c>
      <c r="BI170">
        <f>INDEX($BC$4:$BG$131,ROUNDUP(ROWS(H$4:H170)/5,0),MOD(ROWS(H$4:H170)-1,5)+1)</f>
        <v>20.1693</v>
      </c>
      <c r="BP170">
        <f>INDEX($BJ$4:$BN$131,ROUNDUP(ROWS(H$4:H170)/5,0),MOD(ROWS(H$4:H170)-1,5)+1)</f>
        <v>65.3001</v>
      </c>
    </row>
    <row r="171" spans="7:68" x14ac:dyDescent="0.2">
      <c r="G171">
        <f>INDEX($A$4:$E$131,ROUNDUP(ROWS(H$4:H171)/5,0),MOD(ROWS(H$4:H171)-1,5)+1)</f>
        <v>38.610700000000001</v>
      </c>
      <c r="P171">
        <f>INDEX($J$4:$N$131,ROUNDUP(ROWS(H$4:H171)/5,0),MOD(ROWS(H$4:H171)-1,5)+1)</f>
        <v>14.6198</v>
      </c>
      <c r="Y171">
        <f>INDEX($S$4:$W$131,ROUNDUP(ROWS(H$4:H171)/5,0),MOD(ROWS(H$4:H171)-1,5)+1)</f>
        <v>6759.4660000000003</v>
      </c>
      <c r="AH171">
        <f>INDEX($AB$4:$AF$131,ROUNDUP(ROWS(H$4:H171)/5,0),MOD(ROWS(H$4:H171)-1,5)+1)</f>
        <v>9.5111000000000008</v>
      </c>
      <c r="AQ171">
        <f>INDEX($AK$4:$AO$131,ROUNDUP(ROWS(H$4:H171)/5,0),MOD(ROWS(H$4:H171)-1,5)+1)</f>
        <v>8.0617999999999999</v>
      </c>
      <c r="AZ171">
        <f>INDEX($AT$4:$AX$131,ROUNDUP(ROWS(H$4:H171)/5,0),MOD(ROWS(H$4:H171)-1,5)+1)</f>
        <v>14.475300000000001</v>
      </c>
      <c r="BI171">
        <f>INDEX($BC$4:$BG$131,ROUNDUP(ROWS(H$4:H171)/5,0),MOD(ROWS(H$4:H171)-1,5)+1)</f>
        <v>12.3034</v>
      </c>
      <c r="BP171">
        <f>INDEX($BJ$4:$BN$131,ROUNDUP(ROWS(H$4:H171)/5,0),MOD(ROWS(H$4:H171)-1,5)+1)</f>
        <v>73.518199999999993</v>
      </c>
    </row>
    <row r="172" spans="7:68" x14ac:dyDescent="0.2">
      <c r="G172">
        <f>INDEX($A$4:$E$131,ROUNDUP(ROWS(H$4:H172)/5,0),MOD(ROWS(H$4:H172)-1,5)+1)</f>
        <v>63.276000000000003</v>
      </c>
      <c r="P172">
        <f>INDEX($J$4:$N$131,ROUNDUP(ROWS(H$4:H172)/5,0),MOD(ROWS(H$4:H172)-1,5)+1)</f>
        <v>23.8385</v>
      </c>
      <c r="Y172">
        <f>INDEX($S$4:$W$131,ROUNDUP(ROWS(H$4:H172)/5,0),MOD(ROWS(H$4:H172)-1,5)+1)</f>
        <v>4547.8130000000001</v>
      </c>
      <c r="AH172">
        <f>INDEX($AB$4:$AF$131,ROUNDUP(ROWS(H$4:H172)/5,0),MOD(ROWS(H$4:H172)-1,5)+1)</f>
        <v>6.3853999999999997</v>
      </c>
      <c r="AQ172">
        <f>INDEX($AK$4:$AO$131,ROUNDUP(ROWS(H$4:H172)/5,0),MOD(ROWS(H$4:H172)-1,5)+1)</f>
        <v>14.6823</v>
      </c>
      <c r="AZ172">
        <f>INDEX($AT$4:$AX$131,ROUNDUP(ROWS(H$4:H172)/5,0),MOD(ROWS(H$4:H172)-1,5)+1)</f>
        <v>23.224</v>
      </c>
      <c r="BI172">
        <f>INDEX($BC$4:$BG$131,ROUNDUP(ROWS(H$4:H172)/5,0),MOD(ROWS(H$4:H172)-1,5)+1)</f>
        <v>13.151</v>
      </c>
      <c r="BP172">
        <f>INDEX($BJ$4:$BN$131,ROUNDUP(ROWS(H$4:H172)/5,0),MOD(ROWS(H$4:H172)-1,5)+1)</f>
        <v>145.4323</v>
      </c>
    </row>
    <row r="173" spans="7:68" x14ac:dyDescent="0.2">
      <c r="G173">
        <f>INDEX($A$4:$E$131,ROUNDUP(ROWS(H$4:H173)/5,0),MOD(ROWS(H$4:H173)-1,5)+1)</f>
        <v>103.6908</v>
      </c>
      <c r="P173">
        <f>INDEX($J$4:$N$131,ROUNDUP(ROWS(H$4:H173)/5,0),MOD(ROWS(H$4:H173)-1,5)+1)</f>
        <v>34.692100000000003</v>
      </c>
      <c r="Y173">
        <f>INDEX($S$4:$W$131,ROUNDUP(ROWS(H$4:H173)/5,0),MOD(ROWS(H$4:H173)-1,5)+1)</f>
        <v>3693.7759999999998</v>
      </c>
      <c r="AH173">
        <f>INDEX($AB$4:$AF$131,ROUNDUP(ROWS(H$4:H173)/5,0),MOD(ROWS(H$4:H173)-1,5)+1)</f>
        <v>4.5384000000000002</v>
      </c>
      <c r="AQ173">
        <f>INDEX($AK$4:$AO$131,ROUNDUP(ROWS(H$4:H173)/5,0),MOD(ROWS(H$4:H173)-1,5)+1)</f>
        <v>24.614599999999999</v>
      </c>
      <c r="AZ173">
        <f>INDEX($AT$4:$AX$131,ROUNDUP(ROWS(H$4:H173)/5,0),MOD(ROWS(H$4:H173)-1,5)+1)</f>
        <v>27.152999999999999</v>
      </c>
      <c r="BI173">
        <f>INDEX($BC$4:$BG$131,ROUNDUP(ROWS(H$4:H173)/5,0),MOD(ROWS(H$4:H173)-1,5)+1)</f>
        <v>20.769500000000001</v>
      </c>
      <c r="BP173">
        <f>INDEX($BJ$4:$BN$131,ROUNDUP(ROWS(H$4:H173)/5,0),MOD(ROWS(H$4:H173)-1,5)+1)</f>
        <v>165.9967</v>
      </c>
    </row>
    <row r="174" spans="7:68" x14ac:dyDescent="0.2">
      <c r="G174">
        <f>INDEX($A$4:$E$131,ROUNDUP(ROWS(H$4:H174)/5,0),MOD(ROWS(H$4:H174)-1,5)+1)</f>
        <v>68.572900000000004</v>
      </c>
      <c r="P174">
        <f>INDEX($J$4:$N$131,ROUNDUP(ROWS(H$4:H174)/5,0),MOD(ROWS(H$4:H174)-1,5)+1)</f>
        <v>32</v>
      </c>
      <c r="Y174">
        <f>INDEX($S$4:$W$131,ROUNDUP(ROWS(H$4:H174)/5,0),MOD(ROWS(H$4:H174)-1,5)+1)</f>
        <v>4337.9170000000004</v>
      </c>
      <c r="AH174">
        <f>INDEX($AB$4:$AF$131,ROUNDUP(ROWS(H$4:H174)/5,0),MOD(ROWS(H$4:H174)-1,5)+1)</f>
        <v>4.6353999999999997</v>
      </c>
      <c r="AQ174">
        <f>INDEX($AK$4:$AO$131,ROUNDUP(ROWS(H$4:H174)/5,0),MOD(ROWS(H$4:H174)-1,5)+1)</f>
        <v>14.0938</v>
      </c>
      <c r="AZ174">
        <f>INDEX($AT$4:$AX$131,ROUNDUP(ROWS(H$4:H174)/5,0),MOD(ROWS(H$4:H174)-1,5)+1)</f>
        <v>25.625</v>
      </c>
      <c r="BI174">
        <f>INDEX($BC$4:$BG$131,ROUNDUP(ROWS(H$4:H174)/5,0),MOD(ROWS(H$4:H174)-1,5)+1)</f>
        <v>18.916699999999999</v>
      </c>
      <c r="BP174">
        <f>INDEX($BJ$4:$BN$131,ROUNDUP(ROWS(H$4:H174)/5,0),MOD(ROWS(H$4:H174)-1,5)+1)</f>
        <v>104.9479</v>
      </c>
    </row>
    <row r="175" spans="7:68" x14ac:dyDescent="0.2">
      <c r="G175">
        <f>INDEX($A$4:$E$131,ROUNDUP(ROWS(H$4:H175)/5,0),MOD(ROWS(H$4:H175)-1,5)+1)</f>
        <v>101.6289</v>
      </c>
      <c r="P175">
        <f>INDEX($J$4:$N$131,ROUNDUP(ROWS(H$4:H175)/5,0),MOD(ROWS(H$4:H175)-1,5)+1)</f>
        <v>88.555999999999997</v>
      </c>
      <c r="Y175">
        <f>INDEX($S$4:$W$131,ROUNDUP(ROWS(H$4:H175)/5,0),MOD(ROWS(H$4:H175)-1,5)+1)</f>
        <v>6028.7370000000001</v>
      </c>
      <c r="AH175">
        <f>INDEX($AB$4:$AF$131,ROUNDUP(ROWS(H$4:H175)/5,0),MOD(ROWS(H$4:H175)-1,5)+1)</f>
        <v>7.4238</v>
      </c>
      <c r="AQ175">
        <f>INDEX($AK$4:$AO$131,ROUNDUP(ROWS(H$4:H175)/5,0),MOD(ROWS(H$4:H175)-1,5)+1)</f>
        <v>33.198599999999999</v>
      </c>
      <c r="AZ175">
        <f>INDEX($AT$4:$AX$131,ROUNDUP(ROWS(H$4:H175)/5,0),MOD(ROWS(H$4:H175)-1,5)+1)</f>
        <v>118.8737</v>
      </c>
      <c r="BI175">
        <f>INDEX($BC$4:$BG$131,ROUNDUP(ROWS(H$4:H175)/5,0),MOD(ROWS(H$4:H175)-1,5)+1)</f>
        <v>10.3444</v>
      </c>
      <c r="BP175">
        <f>INDEX($BJ$4:$BN$131,ROUNDUP(ROWS(H$4:H175)/5,0),MOD(ROWS(H$4:H175)-1,5)+1)</f>
        <v>148.97980000000001</v>
      </c>
    </row>
    <row r="176" spans="7:68" x14ac:dyDescent="0.2">
      <c r="G176">
        <f>INDEX($A$4:$E$131,ROUNDUP(ROWS(H$4:H176)/5,0),MOD(ROWS(H$4:H176)-1,5)+1)</f>
        <v>91.125600000000006</v>
      </c>
      <c r="P176">
        <f>INDEX($J$4:$N$131,ROUNDUP(ROWS(H$4:H176)/5,0),MOD(ROWS(H$4:H176)-1,5)+1)</f>
        <v>56.110700000000001</v>
      </c>
      <c r="Y176">
        <f>INDEX($S$4:$W$131,ROUNDUP(ROWS(H$4:H176)/5,0),MOD(ROWS(H$4:H176)-1,5)+1)</f>
        <v>5192.0829999999996</v>
      </c>
      <c r="AH176">
        <f>INDEX($AB$4:$AF$131,ROUNDUP(ROWS(H$4:H176)/5,0),MOD(ROWS(H$4:H176)-1,5)+1)</f>
        <v>5.6315</v>
      </c>
      <c r="AQ176">
        <f>INDEX($AK$4:$AO$131,ROUNDUP(ROWS(H$4:H176)/5,0),MOD(ROWS(H$4:H176)-1,5)+1)</f>
        <v>27.4329</v>
      </c>
      <c r="AZ176">
        <f>INDEX($AT$4:$AX$131,ROUNDUP(ROWS(H$4:H176)/5,0),MOD(ROWS(H$4:H176)-1,5)+1)</f>
        <v>57.617800000000003</v>
      </c>
      <c r="BI176">
        <f>INDEX($BC$4:$BG$131,ROUNDUP(ROWS(H$4:H176)/5,0),MOD(ROWS(H$4:H176)-1,5)+1)</f>
        <v>5.2975000000000003</v>
      </c>
      <c r="BP176">
        <f>INDEX($BJ$4:$BN$131,ROUNDUP(ROWS(H$4:H176)/5,0),MOD(ROWS(H$4:H176)-1,5)+1)</f>
        <v>125.34699999999999</v>
      </c>
    </row>
    <row r="177" spans="7:68" x14ac:dyDescent="0.2">
      <c r="G177">
        <f>INDEX($A$4:$E$131,ROUNDUP(ROWS(H$4:H177)/5,0),MOD(ROWS(H$4:H177)-1,5)+1)</f>
        <v>182.3366</v>
      </c>
      <c r="P177">
        <f>INDEX($J$4:$N$131,ROUNDUP(ROWS(H$4:H177)/5,0),MOD(ROWS(H$4:H177)-1,5)+1)</f>
        <v>67.723299999999995</v>
      </c>
      <c r="Y177">
        <f>INDEX($S$4:$W$131,ROUNDUP(ROWS(H$4:H177)/5,0),MOD(ROWS(H$4:H177)-1,5)+1)</f>
        <v>4436.875</v>
      </c>
      <c r="AH177">
        <f>INDEX($AB$4:$AF$131,ROUNDUP(ROWS(H$4:H177)/5,0),MOD(ROWS(H$4:H177)-1,5)+1)</f>
        <v>11.046200000000001</v>
      </c>
      <c r="AQ177">
        <f>INDEX($AK$4:$AO$131,ROUNDUP(ROWS(H$4:H177)/5,0),MOD(ROWS(H$4:H177)-1,5)+1)</f>
        <v>61.015000000000001</v>
      </c>
      <c r="AZ177">
        <f>INDEX($AT$4:$AX$131,ROUNDUP(ROWS(H$4:H177)/5,0),MOD(ROWS(H$4:H177)-1,5)+1)</f>
        <v>59.415399999999998</v>
      </c>
      <c r="BI177">
        <f>INDEX($BC$4:$BG$131,ROUNDUP(ROWS(H$4:H177)/5,0),MOD(ROWS(H$4:H177)-1,5)+1)</f>
        <v>9.2155000000000005</v>
      </c>
      <c r="BP177">
        <f>INDEX($BJ$4:$BN$131,ROUNDUP(ROWS(H$4:H177)/5,0),MOD(ROWS(H$4:H177)-1,5)+1)</f>
        <v>132.6771</v>
      </c>
    </row>
    <row r="178" spans="7:68" x14ac:dyDescent="0.2">
      <c r="G178">
        <f>INDEX($A$4:$E$131,ROUNDUP(ROWS(H$4:H178)/5,0),MOD(ROWS(H$4:H178)-1,5)+1)</f>
        <v>50</v>
      </c>
      <c r="P178">
        <f>INDEX($J$4:$N$131,ROUNDUP(ROWS(H$4:H178)/5,0),MOD(ROWS(H$4:H178)-1,5)+1)</f>
        <v>72.541700000000006</v>
      </c>
      <c r="Y178">
        <f>INDEX($S$4:$W$131,ROUNDUP(ROWS(H$4:H178)/5,0),MOD(ROWS(H$4:H178)-1,5)+1)</f>
        <v>5302.5</v>
      </c>
      <c r="AH178">
        <f>INDEX($AB$4:$AF$131,ROUNDUP(ROWS(H$4:H178)/5,0),MOD(ROWS(H$4:H178)-1,5)+1)</f>
        <v>15.083299999999999</v>
      </c>
      <c r="AQ178">
        <f>INDEX($AK$4:$AO$131,ROUNDUP(ROWS(H$4:H178)/5,0),MOD(ROWS(H$4:H178)-1,5)+1)</f>
        <v>32</v>
      </c>
      <c r="AZ178">
        <f>INDEX($AT$4:$AX$131,ROUNDUP(ROWS(H$4:H178)/5,0),MOD(ROWS(H$4:H178)-1,5)+1)</f>
        <v>53.875</v>
      </c>
      <c r="BI178">
        <f>INDEX($BC$4:$BG$131,ROUNDUP(ROWS(H$4:H178)/5,0),MOD(ROWS(H$4:H178)-1,5)+1)</f>
        <v>14.708299999999999</v>
      </c>
      <c r="BP178">
        <f>INDEX($BJ$4:$BN$131,ROUNDUP(ROWS(H$4:H178)/5,0),MOD(ROWS(H$4:H178)-1,5)+1)</f>
        <v>150.41669999999999</v>
      </c>
    </row>
    <row r="179" spans="7:68" x14ac:dyDescent="0.2">
      <c r="G179">
        <f>INDEX($A$4:$E$131,ROUNDUP(ROWS(H$4:H179)/5,0),MOD(ROWS(H$4:H179)-1,5)+1)</f>
        <v>50</v>
      </c>
      <c r="P179">
        <f>INDEX($J$4:$N$131,ROUNDUP(ROWS(H$4:H179)/5,0),MOD(ROWS(H$4:H179)-1,5)+1)</f>
        <v>45.194000000000003</v>
      </c>
      <c r="Y179">
        <f>INDEX($S$4:$W$131,ROUNDUP(ROWS(H$4:H179)/5,0),MOD(ROWS(H$4:H179)-1,5)+1)</f>
        <v>5357.8379999999997</v>
      </c>
      <c r="AH179">
        <f>INDEX($AB$4:$AF$131,ROUNDUP(ROWS(H$4:H179)/5,0),MOD(ROWS(H$4:H179)-1,5)+1)</f>
        <v>7.3971</v>
      </c>
      <c r="AQ179">
        <f>INDEX($AK$4:$AO$131,ROUNDUP(ROWS(H$4:H179)/5,0),MOD(ROWS(H$4:H179)-1,5)+1)</f>
        <v>30.799499999999998</v>
      </c>
      <c r="AZ179">
        <f>INDEX($AT$4:$AX$131,ROUNDUP(ROWS(H$4:H179)/5,0),MOD(ROWS(H$4:H179)-1,5)+1)</f>
        <v>39.395800000000001</v>
      </c>
      <c r="BI179">
        <f>INDEX($BC$4:$BG$131,ROUNDUP(ROWS(H$4:H179)/5,0),MOD(ROWS(H$4:H179)-1,5)+1)</f>
        <v>6.5976999999999997</v>
      </c>
      <c r="BP179">
        <f>INDEX($BJ$4:$BN$131,ROUNDUP(ROWS(H$4:H179)/5,0),MOD(ROWS(H$4:H179)-1,5)+1)</f>
        <v>115.3815</v>
      </c>
    </row>
    <row r="180" spans="7:68" x14ac:dyDescent="0.2">
      <c r="G180">
        <f>INDEX($A$4:$E$131,ROUNDUP(ROWS(H$4:H180)/5,0),MOD(ROWS(H$4:H180)-1,5)+1)</f>
        <v>92.692700000000002</v>
      </c>
      <c r="P180">
        <f>INDEX($J$4:$N$131,ROUNDUP(ROWS(H$4:H180)/5,0),MOD(ROWS(H$4:H180)-1,5)+1)</f>
        <v>23.0397</v>
      </c>
      <c r="Y180">
        <f>INDEX($S$4:$W$131,ROUNDUP(ROWS(H$4:H180)/5,0),MOD(ROWS(H$4:H180)-1,5)+1)</f>
        <v>5851.8490000000002</v>
      </c>
      <c r="AH180">
        <f>INDEX($AB$4:$AF$131,ROUNDUP(ROWS(H$4:H180)/5,0),MOD(ROWS(H$4:H180)-1,5)+1)</f>
        <v>6.0495000000000001</v>
      </c>
      <c r="AQ180">
        <f>INDEX($AK$4:$AO$131,ROUNDUP(ROWS(H$4:H180)/5,0),MOD(ROWS(H$4:H180)-1,5)+1)</f>
        <v>13.9902</v>
      </c>
      <c r="AZ180">
        <f>INDEX($AT$4:$AX$131,ROUNDUP(ROWS(H$4:H180)/5,0),MOD(ROWS(H$4:H180)-1,5)+1)</f>
        <v>27.663399999999999</v>
      </c>
      <c r="BI180">
        <f>INDEX($BC$4:$BG$131,ROUNDUP(ROWS(H$4:H180)/5,0),MOD(ROWS(H$4:H180)-1,5)+1)</f>
        <v>4.5247000000000002</v>
      </c>
      <c r="BP180">
        <f>INDEX($BJ$4:$BN$131,ROUNDUP(ROWS(H$4:H180)/5,0),MOD(ROWS(H$4:H180)-1,5)+1)</f>
        <v>68.703100000000006</v>
      </c>
    </row>
    <row r="181" spans="7:68" x14ac:dyDescent="0.2">
      <c r="G181">
        <f>INDEX($A$4:$E$131,ROUNDUP(ROWS(H$4:H181)/5,0),MOD(ROWS(H$4:H181)-1,5)+1)</f>
        <v>70.464799999999997</v>
      </c>
      <c r="P181">
        <f>INDEX($J$4:$N$131,ROUNDUP(ROWS(H$4:H181)/5,0),MOD(ROWS(H$4:H181)-1,5)+1)</f>
        <v>8.2851999999999997</v>
      </c>
      <c r="Y181">
        <f>INDEX($S$4:$W$131,ROUNDUP(ROWS(H$4:H181)/5,0),MOD(ROWS(H$4:H181)-1,5)+1)</f>
        <v>10601</v>
      </c>
      <c r="AH181">
        <f>INDEX($AB$4:$AF$131,ROUNDUP(ROWS(H$4:H181)/5,0),MOD(ROWS(H$4:H181)-1,5)+1)</f>
        <v>6.0163000000000002</v>
      </c>
      <c r="AQ181">
        <f>INDEX($AK$4:$AO$131,ROUNDUP(ROWS(H$4:H181)/5,0),MOD(ROWS(H$4:H181)-1,5)+1)</f>
        <v>6.9720000000000004</v>
      </c>
      <c r="AZ181">
        <f>INDEX($AT$4:$AX$131,ROUNDUP(ROWS(H$4:H181)/5,0),MOD(ROWS(H$4:H181)-1,5)+1)</f>
        <v>12.091799999999999</v>
      </c>
      <c r="BI181">
        <f>INDEX($BC$4:$BG$131,ROUNDUP(ROWS(H$4:H181)/5,0),MOD(ROWS(H$4:H181)-1,5)+1)</f>
        <v>8.9349000000000007</v>
      </c>
      <c r="BP181">
        <f>INDEX($BJ$4:$BN$131,ROUNDUP(ROWS(H$4:H181)/5,0),MOD(ROWS(H$4:H181)-1,5)+1)</f>
        <v>58.686799999999998</v>
      </c>
    </row>
    <row r="182" spans="7:68" x14ac:dyDescent="0.2">
      <c r="G182">
        <f>INDEX($A$4:$E$131,ROUNDUP(ROWS(H$4:H182)/5,0),MOD(ROWS(H$4:H182)-1,5)+1)</f>
        <v>35.0443</v>
      </c>
      <c r="P182">
        <f>INDEX($J$4:$N$131,ROUNDUP(ROWS(H$4:H182)/5,0),MOD(ROWS(H$4:H182)-1,5)+1)</f>
        <v>13.2174</v>
      </c>
      <c r="Y182">
        <f>INDEX($S$4:$W$131,ROUNDUP(ROWS(H$4:H182)/5,0),MOD(ROWS(H$4:H182)-1,5)+1)</f>
        <v>6548.4629999999997</v>
      </c>
      <c r="AH182">
        <f>INDEX($AB$4:$AF$131,ROUNDUP(ROWS(H$4:H182)/5,0),MOD(ROWS(H$4:H182)-1,5)+1)</f>
        <v>5</v>
      </c>
      <c r="AQ182">
        <f>INDEX($AK$4:$AO$131,ROUNDUP(ROWS(H$4:H182)/5,0),MOD(ROWS(H$4:H182)-1,5)+1)</f>
        <v>4.2173999999999996</v>
      </c>
      <c r="AZ182">
        <f>INDEX($AT$4:$AX$131,ROUNDUP(ROWS(H$4:H182)/5,0),MOD(ROWS(H$4:H182)-1,5)+1)</f>
        <v>11.087199999999999</v>
      </c>
      <c r="BI182">
        <f>INDEX($BC$4:$BG$131,ROUNDUP(ROWS(H$4:H182)/5,0),MOD(ROWS(H$4:H182)-1,5)+1)</f>
        <v>13.2174</v>
      </c>
      <c r="BP182">
        <f>INDEX($BJ$4:$BN$131,ROUNDUP(ROWS(H$4:H182)/5,0),MOD(ROWS(H$4:H182)-1,5)+1)</f>
        <v>61.912799999999997</v>
      </c>
    </row>
    <row r="183" spans="7:68" x14ac:dyDescent="0.2">
      <c r="G183">
        <f>INDEX($A$4:$E$131,ROUNDUP(ROWS(H$4:H183)/5,0),MOD(ROWS(H$4:H183)-1,5)+1)</f>
        <v>59.429699999999997</v>
      </c>
      <c r="P183">
        <f>INDEX($J$4:$N$131,ROUNDUP(ROWS(H$4:H183)/5,0),MOD(ROWS(H$4:H183)-1,5)+1)</f>
        <v>24.072299999999998</v>
      </c>
      <c r="Y183">
        <f>INDEX($S$4:$W$131,ROUNDUP(ROWS(H$4:H183)/5,0),MOD(ROWS(H$4:H183)-1,5)+1)</f>
        <v>4459.1409999999996</v>
      </c>
      <c r="AH183">
        <f>INDEX($AB$4:$AF$131,ROUNDUP(ROWS(H$4:H183)/5,0),MOD(ROWS(H$4:H183)-1,5)+1)</f>
        <v>5.3730000000000002</v>
      </c>
      <c r="AQ183">
        <f>INDEX($AK$4:$AO$131,ROUNDUP(ROWS(H$4:H183)/5,0),MOD(ROWS(H$4:H183)-1,5)+1)</f>
        <v>9.4765999999999995</v>
      </c>
      <c r="AZ183">
        <f>INDEX($AT$4:$AX$131,ROUNDUP(ROWS(H$4:H183)/5,0),MOD(ROWS(H$4:H183)-1,5)+1)</f>
        <v>24.3262</v>
      </c>
      <c r="BI183">
        <f>INDEX($BC$4:$BG$131,ROUNDUP(ROWS(H$4:H183)/5,0),MOD(ROWS(H$4:H183)-1,5)+1)</f>
        <v>13.627000000000001</v>
      </c>
      <c r="BP183">
        <f>INDEX($BJ$4:$BN$131,ROUNDUP(ROWS(H$4:H183)/5,0),MOD(ROWS(H$4:H183)-1,5)+1)</f>
        <v>104.2578</v>
      </c>
    </row>
    <row r="184" spans="7:68" x14ac:dyDescent="0.2">
      <c r="G184">
        <f>INDEX($A$4:$E$131,ROUNDUP(ROWS(H$4:H184)/5,0),MOD(ROWS(H$4:H184)-1,5)+1)</f>
        <v>212.0059</v>
      </c>
      <c r="P184">
        <f>INDEX($J$4:$N$131,ROUNDUP(ROWS(H$4:H184)/5,0),MOD(ROWS(H$4:H184)-1,5)+1)</f>
        <v>45.046900000000001</v>
      </c>
      <c r="Y184">
        <f>INDEX($S$4:$W$131,ROUNDUP(ROWS(H$4:H184)/5,0),MOD(ROWS(H$4:H184)-1,5)+1)</f>
        <v>6340</v>
      </c>
      <c r="AH184">
        <f>INDEX($AB$4:$AF$131,ROUNDUP(ROWS(H$4:H184)/5,0),MOD(ROWS(H$4:H184)-1,5)+1)</f>
        <v>4.9882999999999997</v>
      </c>
      <c r="AQ184">
        <f>INDEX($AK$4:$AO$131,ROUNDUP(ROWS(H$4:H184)/5,0),MOD(ROWS(H$4:H184)-1,5)+1)</f>
        <v>19.023399999999999</v>
      </c>
      <c r="AZ184">
        <f>INDEX($AT$4:$AX$131,ROUNDUP(ROWS(H$4:H184)/5,0),MOD(ROWS(H$4:H184)-1,5)+1)</f>
        <v>40.505899999999997</v>
      </c>
      <c r="BI184">
        <f>INDEX($BC$4:$BG$131,ROUNDUP(ROWS(H$4:H184)/5,0),MOD(ROWS(H$4:H184)-1,5)+1)</f>
        <v>11.988300000000001</v>
      </c>
      <c r="BP184">
        <f>INDEX($BJ$4:$BN$131,ROUNDUP(ROWS(H$4:H184)/5,0),MOD(ROWS(H$4:H184)-1,5)+1)</f>
        <v>204.2578</v>
      </c>
    </row>
    <row r="185" spans="7:68" x14ac:dyDescent="0.2">
      <c r="G185">
        <f>INDEX($A$4:$E$131,ROUNDUP(ROWS(H$4:H185)/5,0),MOD(ROWS(H$4:H185)-1,5)+1)</f>
        <v>164.5762</v>
      </c>
      <c r="P185">
        <f>INDEX($J$4:$N$131,ROUNDUP(ROWS(H$4:H185)/5,0),MOD(ROWS(H$4:H185)-1,5)+1)</f>
        <v>31.886700000000001</v>
      </c>
      <c r="Y185">
        <f>INDEX($S$4:$W$131,ROUNDUP(ROWS(H$4:H185)/5,0),MOD(ROWS(H$4:H185)-1,5)+1)</f>
        <v>10684.14</v>
      </c>
      <c r="AH185">
        <f>INDEX($AB$4:$AF$131,ROUNDUP(ROWS(H$4:H185)/5,0),MOD(ROWS(H$4:H185)-1,5)+1)</f>
        <v>6.6327999999999996</v>
      </c>
      <c r="AQ185">
        <f>INDEX($AK$4:$AO$131,ROUNDUP(ROWS(H$4:H185)/5,0),MOD(ROWS(H$4:H185)-1,5)+1)</f>
        <v>15.734400000000001</v>
      </c>
      <c r="AZ185">
        <f>INDEX($AT$4:$AX$131,ROUNDUP(ROWS(H$4:H185)/5,0),MOD(ROWS(H$4:H185)-1,5)+1)</f>
        <v>29.810500000000001</v>
      </c>
      <c r="BI185">
        <f>INDEX($BC$4:$BG$131,ROUNDUP(ROWS(H$4:H185)/5,0),MOD(ROWS(H$4:H185)-1,5)+1)</f>
        <v>15.6074</v>
      </c>
      <c r="BP185">
        <f>INDEX($BJ$4:$BN$131,ROUNDUP(ROWS(H$4:H185)/5,0),MOD(ROWS(H$4:H185)-1,5)+1)</f>
        <v>163.47069999999999</v>
      </c>
    </row>
    <row r="186" spans="7:68" x14ac:dyDescent="0.2">
      <c r="G186">
        <f>INDEX($A$4:$E$131,ROUNDUP(ROWS(H$4:H186)/5,0),MOD(ROWS(H$4:H186)-1,5)+1)</f>
        <v>61.0625</v>
      </c>
      <c r="P186">
        <f>INDEX($J$4:$N$131,ROUNDUP(ROWS(H$4:H186)/5,0),MOD(ROWS(H$4:H186)-1,5)+1)</f>
        <v>18.148399999999999</v>
      </c>
      <c r="Y186">
        <f>INDEX($S$4:$W$131,ROUNDUP(ROWS(H$4:H186)/5,0),MOD(ROWS(H$4:H186)-1,5)+1)</f>
        <v>9786.4840000000004</v>
      </c>
      <c r="AH186">
        <f>INDEX($AB$4:$AF$131,ROUNDUP(ROWS(H$4:H186)/5,0),MOD(ROWS(H$4:H186)-1,5)+1)</f>
        <v>7.1913999999999998</v>
      </c>
      <c r="AQ186">
        <f>INDEX($AK$4:$AO$131,ROUNDUP(ROWS(H$4:H186)/5,0),MOD(ROWS(H$4:H186)-1,5)+1)</f>
        <v>10.574199999999999</v>
      </c>
      <c r="AZ186">
        <f>INDEX($AT$4:$AX$131,ROUNDUP(ROWS(H$4:H186)/5,0),MOD(ROWS(H$4:H186)-1,5)+1)</f>
        <v>23.191400000000002</v>
      </c>
      <c r="BI186">
        <f>INDEX($BC$4:$BG$131,ROUNDUP(ROWS(H$4:H186)/5,0),MOD(ROWS(H$4:H186)-1,5)+1)</f>
        <v>11.5312</v>
      </c>
      <c r="BP186">
        <f>INDEX($BJ$4:$BN$131,ROUNDUP(ROWS(H$4:H186)/5,0),MOD(ROWS(H$4:H186)-1,5)+1)</f>
        <v>119.6797</v>
      </c>
    </row>
    <row r="187" spans="7:68" x14ac:dyDescent="0.2">
      <c r="G187">
        <f>INDEX($A$4:$E$131,ROUNDUP(ROWS(H$4:H187)/5,0),MOD(ROWS(H$4:H187)-1,5)+1)</f>
        <v>39.117199999999997</v>
      </c>
      <c r="P187">
        <f>INDEX($J$4:$N$131,ROUNDUP(ROWS(H$4:H187)/5,0),MOD(ROWS(H$4:H187)-1,5)+1)</f>
        <v>46.548200000000001</v>
      </c>
      <c r="Y187">
        <f>INDEX($S$4:$W$131,ROUNDUP(ROWS(H$4:H187)/5,0),MOD(ROWS(H$4:H187)-1,5)+1)</f>
        <v>5511.2240000000002</v>
      </c>
      <c r="AH187">
        <f>INDEX($AB$4:$AF$131,ROUNDUP(ROWS(H$4:H187)/5,0),MOD(ROWS(H$4:H187)-1,5)+1)</f>
        <v>7.2447999999999997</v>
      </c>
      <c r="AQ187">
        <f>INDEX($AK$4:$AO$131,ROUNDUP(ROWS(H$4:H187)/5,0),MOD(ROWS(H$4:H187)-1,5)+1)</f>
        <v>7.1913999999999998</v>
      </c>
      <c r="AZ187">
        <f>INDEX($AT$4:$AX$131,ROUNDUP(ROWS(H$4:H187)/5,0),MOD(ROWS(H$4:H187)-1,5)+1)</f>
        <v>22.859400000000001</v>
      </c>
      <c r="BI187">
        <f>INDEX($BC$4:$BG$131,ROUNDUP(ROWS(H$4:H187)/5,0),MOD(ROWS(H$4:H187)-1,5)+1)</f>
        <v>7.944</v>
      </c>
      <c r="BP187">
        <f>INDEX($BJ$4:$BN$131,ROUNDUP(ROWS(H$4:H187)/5,0),MOD(ROWS(H$4:H187)-1,5)+1)</f>
        <v>79.282600000000002</v>
      </c>
    </row>
    <row r="188" spans="7:68" x14ac:dyDescent="0.2">
      <c r="G188">
        <f>INDEX($A$4:$E$131,ROUNDUP(ROWS(H$4:H188)/5,0),MOD(ROWS(H$4:H188)-1,5)+1)</f>
        <v>84.966800000000006</v>
      </c>
      <c r="P188">
        <f>INDEX($J$4:$N$131,ROUNDUP(ROWS(H$4:H188)/5,0),MOD(ROWS(H$4:H188)-1,5)+1)</f>
        <v>24.289100000000001</v>
      </c>
      <c r="Y188">
        <f>INDEX($S$4:$W$131,ROUNDUP(ROWS(H$4:H188)/5,0),MOD(ROWS(H$4:H188)-1,5)+1)</f>
        <v>6620.4690000000001</v>
      </c>
      <c r="AH188">
        <f>INDEX($AB$4:$AF$131,ROUNDUP(ROWS(H$4:H188)/5,0),MOD(ROWS(H$4:H188)-1,5)+1)</f>
        <v>9.7012</v>
      </c>
      <c r="AQ188">
        <f>INDEX($AK$4:$AO$131,ROUNDUP(ROWS(H$4:H188)/5,0),MOD(ROWS(H$4:H188)-1,5)+1)</f>
        <v>6.8144999999999998</v>
      </c>
      <c r="AZ188">
        <f>INDEX($AT$4:$AX$131,ROUNDUP(ROWS(H$4:H188)/5,0),MOD(ROWS(H$4:H188)-1,5)+1)</f>
        <v>30.546900000000001</v>
      </c>
      <c r="BI188">
        <f>INDEX($BC$4:$BG$131,ROUNDUP(ROWS(H$4:H188)/5,0),MOD(ROWS(H$4:H188)-1,5)+1)</f>
        <v>5.5566000000000004</v>
      </c>
      <c r="BP188">
        <f>INDEX($BJ$4:$BN$131,ROUNDUP(ROWS(H$4:H188)/5,0),MOD(ROWS(H$4:H188)-1,5)+1)</f>
        <v>44</v>
      </c>
    </row>
    <row r="189" spans="7:68" x14ac:dyDescent="0.2">
      <c r="G189">
        <f>INDEX($A$4:$E$131,ROUNDUP(ROWS(H$4:H189)/5,0),MOD(ROWS(H$4:H189)-1,5)+1)</f>
        <v>128.14060000000001</v>
      </c>
      <c r="P189">
        <f>INDEX($J$4:$N$131,ROUNDUP(ROWS(H$4:H189)/5,0),MOD(ROWS(H$4:H189)-1,5)+1)</f>
        <v>16.296900000000001</v>
      </c>
      <c r="Y189">
        <f>INDEX($S$4:$W$131,ROUNDUP(ROWS(H$4:H189)/5,0),MOD(ROWS(H$4:H189)-1,5)+1)</f>
        <v>3356.6669999999999</v>
      </c>
      <c r="AH189">
        <f>INDEX($AB$4:$AF$131,ROUNDUP(ROWS(H$4:H189)/5,0),MOD(ROWS(H$4:H189)-1,5)+1)</f>
        <v>6.1509999999999998</v>
      </c>
      <c r="AQ189">
        <f>INDEX($AK$4:$AO$131,ROUNDUP(ROWS(H$4:H189)/5,0),MOD(ROWS(H$4:H189)-1,5)+1)</f>
        <v>5.0781000000000001</v>
      </c>
      <c r="AZ189">
        <f>INDEX($AT$4:$AX$131,ROUNDUP(ROWS(H$4:H189)/5,0),MOD(ROWS(H$4:H189)-1,5)+1)</f>
        <v>19.604199999999999</v>
      </c>
      <c r="BI189">
        <f>INDEX($BC$4:$BG$131,ROUNDUP(ROWS(H$4:H189)/5,0),MOD(ROWS(H$4:H189)-1,5)+1)</f>
        <v>7.6927000000000003</v>
      </c>
      <c r="BP189">
        <f>INDEX($BJ$4:$BN$131,ROUNDUP(ROWS(H$4:H189)/5,0),MOD(ROWS(H$4:H189)-1,5)+1)</f>
        <v>44</v>
      </c>
    </row>
    <row r="190" spans="7:68" x14ac:dyDescent="0.2">
      <c r="G190">
        <f>INDEX($A$4:$E$131,ROUNDUP(ROWS(H$4:H190)/5,0),MOD(ROWS(H$4:H190)-1,5)+1)</f>
        <v>56.554699999999997</v>
      </c>
      <c r="P190">
        <f>INDEX($J$4:$N$131,ROUNDUP(ROWS(H$4:H190)/5,0),MOD(ROWS(H$4:H190)-1,5)+1)</f>
        <v>24.718800000000002</v>
      </c>
      <c r="Y190">
        <f>INDEX($S$4:$W$131,ROUNDUP(ROWS(H$4:H190)/5,0),MOD(ROWS(H$4:H190)-1,5)+1)</f>
        <v>1996.771</v>
      </c>
      <c r="AH190">
        <f>INDEX($AB$4:$AF$131,ROUNDUP(ROWS(H$4:H190)/5,0),MOD(ROWS(H$4:H190)-1,5)+1)</f>
        <v>7.5728999999999997</v>
      </c>
      <c r="AQ190">
        <f>INDEX($AK$4:$AO$131,ROUNDUP(ROWS(H$4:H190)/5,0),MOD(ROWS(H$4:H190)-1,5)+1)</f>
        <v>4.7134999999999998</v>
      </c>
      <c r="AZ190">
        <f>INDEX($AT$4:$AX$131,ROUNDUP(ROWS(H$4:H190)/5,0),MOD(ROWS(H$4:H190)-1,5)+1)</f>
        <v>26.576799999999999</v>
      </c>
      <c r="BI190">
        <f>INDEX($BC$4:$BG$131,ROUNDUP(ROWS(H$4:H190)/5,0),MOD(ROWS(H$4:H190)-1,5)+1)</f>
        <v>6.5716000000000001</v>
      </c>
      <c r="BP190">
        <f>INDEX($BJ$4:$BN$131,ROUNDUP(ROWS(H$4:H190)/5,0),MOD(ROWS(H$4:H190)-1,5)+1)</f>
        <v>40.572899999999997</v>
      </c>
    </row>
    <row r="191" spans="7:68" x14ac:dyDescent="0.2">
      <c r="G191">
        <f>INDEX($A$4:$E$131,ROUNDUP(ROWS(H$4:H191)/5,0),MOD(ROWS(H$4:H191)-1,5)+1)</f>
        <v>73</v>
      </c>
      <c r="P191">
        <f>INDEX($J$4:$N$131,ROUNDUP(ROWS(H$4:H191)/5,0),MOD(ROWS(H$4:H191)-1,5)+1)</f>
        <v>8.8125</v>
      </c>
      <c r="Y191">
        <f>INDEX($S$4:$W$131,ROUNDUP(ROWS(H$4:H191)/5,0),MOD(ROWS(H$4:H191)-1,5)+1)</f>
        <v>2374.375</v>
      </c>
      <c r="AH191">
        <f>INDEX($AB$4:$AF$131,ROUNDUP(ROWS(H$4:H191)/5,0),MOD(ROWS(H$4:H191)-1,5)+1)</f>
        <v>3.5468999999999999</v>
      </c>
      <c r="AQ191">
        <f>INDEX($AK$4:$AO$131,ROUNDUP(ROWS(H$4:H191)/5,0),MOD(ROWS(H$4:H191)-1,5)+1)</f>
        <v>5.9062999999999999</v>
      </c>
      <c r="AZ191">
        <f>INDEX($AT$4:$AX$131,ROUNDUP(ROWS(H$4:H191)/5,0),MOD(ROWS(H$4:H191)-1,5)+1)</f>
        <v>9.4530999999999992</v>
      </c>
      <c r="BI191">
        <f>INDEX($BC$4:$BG$131,ROUNDUP(ROWS(H$4:H191)/5,0),MOD(ROWS(H$4:H191)-1,5)+1)</f>
        <v>8.1875</v>
      </c>
      <c r="BP191">
        <f>INDEX($BJ$4:$BN$131,ROUNDUP(ROWS(H$4:H191)/5,0),MOD(ROWS(H$4:H191)-1,5)+1)</f>
        <v>46.390599999999999</v>
      </c>
    </row>
    <row r="192" spans="7:68" x14ac:dyDescent="0.2">
      <c r="G192">
        <f>INDEX($A$4:$E$131,ROUNDUP(ROWS(H$4:H192)/5,0),MOD(ROWS(H$4:H192)-1,5)+1)</f>
        <v>58.609400000000001</v>
      </c>
      <c r="P192">
        <f>INDEX($J$4:$N$131,ROUNDUP(ROWS(H$4:H192)/5,0),MOD(ROWS(H$4:H192)-1,5)+1)</f>
        <v>25.593800000000002</v>
      </c>
      <c r="Y192">
        <f>INDEX($S$4:$W$131,ROUNDUP(ROWS(H$4:H192)/5,0),MOD(ROWS(H$4:H192)-1,5)+1)</f>
        <v>3931.4059999999999</v>
      </c>
      <c r="AH192">
        <f>INDEX($AB$4:$AF$131,ROUNDUP(ROWS(H$4:H192)/5,0),MOD(ROWS(H$4:H192)-1,5)+1)</f>
        <v>9.9765999999999995</v>
      </c>
      <c r="AQ192">
        <f>INDEX($AK$4:$AO$131,ROUNDUP(ROWS(H$4:H192)/5,0),MOD(ROWS(H$4:H192)-1,5)+1)</f>
        <v>6.9922000000000004</v>
      </c>
      <c r="AZ192">
        <f>INDEX($AT$4:$AX$131,ROUNDUP(ROWS(H$4:H192)/5,0),MOD(ROWS(H$4:H192)-1,5)+1)</f>
        <v>29.585899999999999</v>
      </c>
      <c r="BI192">
        <f>INDEX($BC$4:$BG$131,ROUNDUP(ROWS(H$4:H192)/5,0),MOD(ROWS(H$4:H192)-1,5)+1)</f>
        <v>11.9922</v>
      </c>
      <c r="BP192">
        <f>INDEX($BJ$4:$BN$131,ROUNDUP(ROWS(H$4:H192)/5,0),MOD(ROWS(H$4:H192)-1,5)+1)</f>
        <v>69.609399999999994</v>
      </c>
    </row>
    <row r="193" spans="7:68" x14ac:dyDescent="0.2">
      <c r="G193">
        <f>INDEX($A$4:$E$131,ROUNDUP(ROWS(H$4:H193)/5,0),MOD(ROWS(H$4:H193)-1,5)+1)</f>
        <v>78.479200000000006</v>
      </c>
      <c r="P193">
        <f>INDEX($J$4:$N$131,ROUNDUP(ROWS(H$4:H193)/5,0),MOD(ROWS(H$4:H193)-1,5)+1)</f>
        <v>35</v>
      </c>
      <c r="Y193">
        <f>INDEX($S$4:$W$131,ROUNDUP(ROWS(H$4:H193)/5,0),MOD(ROWS(H$4:H193)-1,5)+1)</f>
        <v>2544.1669999999999</v>
      </c>
      <c r="AH193">
        <f>INDEX($AB$4:$AF$131,ROUNDUP(ROWS(H$4:H193)/5,0),MOD(ROWS(H$4:H193)-1,5)+1)</f>
        <v>13</v>
      </c>
      <c r="AQ193">
        <f>INDEX($AK$4:$AO$131,ROUNDUP(ROWS(H$4:H193)/5,0),MOD(ROWS(H$4:H193)-1,5)+1)</f>
        <v>11.1198</v>
      </c>
      <c r="AZ193">
        <f>INDEX($AT$4:$AX$131,ROUNDUP(ROWS(H$4:H193)/5,0),MOD(ROWS(H$4:H193)-1,5)+1)</f>
        <v>43.119799999999998</v>
      </c>
      <c r="BI193">
        <f>INDEX($BC$4:$BG$131,ROUNDUP(ROWS(H$4:H193)/5,0),MOD(ROWS(H$4:H193)-1,5)+1)</f>
        <v>13</v>
      </c>
      <c r="BP193">
        <f>INDEX($BJ$4:$BN$131,ROUNDUP(ROWS(H$4:H193)/5,0),MOD(ROWS(H$4:H193)-1,5)+1)</f>
        <v>105.85809999999999</v>
      </c>
    </row>
    <row r="194" spans="7:68" x14ac:dyDescent="0.2">
      <c r="G194">
        <f>INDEX($A$4:$E$131,ROUNDUP(ROWS(H$4:H194)/5,0),MOD(ROWS(H$4:H194)-1,5)+1)</f>
        <v>72.820999999999998</v>
      </c>
      <c r="P194">
        <f>INDEX($J$4:$N$131,ROUNDUP(ROWS(H$4:H194)/5,0),MOD(ROWS(H$4:H194)-1,5)+1)</f>
        <v>29.613299999999999</v>
      </c>
      <c r="Y194">
        <f>INDEX($S$4:$W$131,ROUNDUP(ROWS(H$4:H194)/5,0),MOD(ROWS(H$4:H194)-1,5)+1)</f>
        <v>4248.2030000000004</v>
      </c>
      <c r="AH194">
        <f>INDEX($AB$4:$AF$131,ROUNDUP(ROWS(H$4:H194)/5,0),MOD(ROWS(H$4:H194)-1,5)+1)</f>
        <v>4.9785000000000004</v>
      </c>
      <c r="AQ194">
        <f>INDEX($AK$4:$AO$131,ROUNDUP(ROWS(H$4:H194)/5,0),MOD(ROWS(H$4:H194)-1,5)+1)</f>
        <v>15.511100000000001</v>
      </c>
      <c r="AZ194">
        <f>INDEX($AT$4:$AX$131,ROUNDUP(ROWS(H$4:H194)/5,0),MOD(ROWS(H$4:H194)-1,5)+1)</f>
        <v>31.4681</v>
      </c>
      <c r="BI194">
        <f>INDEX($BC$4:$BG$131,ROUNDUP(ROWS(H$4:H194)/5,0),MOD(ROWS(H$4:H194)-1,5)+1)</f>
        <v>10.300800000000001</v>
      </c>
      <c r="BP194">
        <f>INDEX($BJ$4:$BN$131,ROUNDUP(ROWS(H$4:H194)/5,0),MOD(ROWS(H$4:H194)-1,5)+1)</f>
        <v>140.2773</v>
      </c>
    </row>
    <row r="195" spans="7:68" x14ac:dyDescent="0.2">
      <c r="G195">
        <f>INDEX($A$4:$E$131,ROUNDUP(ROWS(H$4:H195)/5,0),MOD(ROWS(H$4:H195)-1,5)+1)</f>
        <v>34.6126</v>
      </c>
      <c r="P195">
        <f>INDEX($J$4:$N$131,ROUNDUP(ROWS(H$4:H195)/5,0),MOD(ROWS(H$4:H195)-1,5)+1)</f>
        <v>22.6693</v>
      </c>
      <c r="Y195">
        <f>INDEX($S$4:$W$131,ROUNDUP(ROWS(H$4:H195)/5,0),MOD(ROWS(H$4:H195)-1,5)+1)</f>
        <v>3838.1120000000001</v>
      </c>
      <c r="AH195">
        <f>INDEX($AB$4:$AF$131,ROUNDUP(ROWS(H$4:H195)/5,0),MOD(ROWS(H$4:H195)-1,5)+1)</f>
        <v>7.4173</v>
      </c>
      <c r="AQ195">
        <f>INDEX($AK$4:$AO$131,ROUNDUP(ROWS(H$4:H195)/5,0),MOD(ROWS(H$4:H195)-1,5)+1)</f>
        <v>5.1165000000000003</v>
      </c>
      <c r="AZ195">
        <f>INDEX($AT$4:$AX$131,ROUNDUP(ROWS(H$4:H195)/5,0),MOD(ROWS(H$4:H195)-1,5)+1)</f>
        <v>24.785799999999998</v>
      </c>
      <c r="BI195">
        <f>INDEX($BC$4:$BG$131,ROUNDUP(ROWS(H$4:H195)/5,0),MOD(ROWS(H$4:H195)-1,5)+1)</f>
        <v>6.8834999999999997</v>
      </c>
      <c r="BP195">
        <f>INDEX($BJ$4:$BN$131,ROUNDUP(ROWS(H$4:H195)/5,0),MOD(ROWS(H$4:H195)-1,5)+1)</f>
        <v>50.484999999999999</v>
      </c>
    </row>
    <row r="196" spans="7:68" x14ac:dyDescent="0.2">
      <c r="G196">
        <f>INDEX($A$4:$E$131,ROUNDUP(ROWS(H$4:H196)/5,0),MOD(ROWS(H$4:H196)-1,5)+1)</f>
        <v>58.1706</v>
      </c>
      <c r="P196">
        <f>INDEX($J$4:$N$131,ROUNDUP(ROWS(H$4:H196)/5,0),MOD(ROWS(H$4:H196)-1,5)+1)</f>
        <v>5.2252999999999998</v>
      </c>
      <c r="Y196">
        <f>INDEX($S$4:$W$131,ROUNDUP(ROWS(H$4:H196)/5,0),MOD(ROWS(H$4:H196)-1,5)+1)</f>
        <v>5407.5780000000004</v>
      </c>
      <c r="AH196">
        <f>INDEX($AB$4:$AF$131,ROUNDUP(ROWS(H$4:H196)/5,0),MOD(ROWS(H$4:H196)-1,5)+1)</f>
        <v>3.6758000000000002</v>
      </c>
      <c r="AQ196">
        <f>INDEX($AK$4:$AO$131,ROUNDUP(ROWS(H$4:H196)/5,0),MOD(ROWS(H$4:H196)-1,5)+1)</f>
        <v>6.4504999999999999</v>
      </c>
      <c r="AZ196">
        <f>INDEX($AT$4:$AX$131,ROUNDUP(ROWS(H$4:H196)/5,0),MOD(ROWS(H$4:H196)-1,5)+1)</f>
        <v>12.9557</v>
      </c>
      <c r="BI196">
        <f>INDEX($BC$4:$BG$131,ROUNDUP(ROWS(H$4:H196)/5,0),MOD(ROWS(H$4:H196)-1,5)+1)</f>
        <v>7.8021000000000003</v>
      </c>
      <c r="BP196">
        <f>INDEX($BJ$4:$BN$131,ROUNDUP(ROWS(H$4:H196)/5,0),MOD(ROWS(H$4:H196)-1,5)+1)</f>
        <v>74.816400000000002</v>
      </c>
    </row>
    <row r="197" spans="7:68" x14ac:dyDescent="0.2">
      <c r="G197">
        <f>INDEX($A$4:$E$131,ROUNDUP(ROWS(H$4:H197)/5,0),MOD(ROWS(H$4:H197)-1,5)+1)</f>
        <v>37.348300000000002</v>
      </c>
      <c r="P197">
        <f>INDEX($J$4:$N$131,ROUNDUP(ROWS(H$4:H197)/5,0),MOD(ROWS(H$4:H197)-1,5)+1)</f>
        <v>5.6673</v>
      </c>
      <c r="Y197">
        <f>INDEX($S$4:$W$131,ROUNDUP(ROWS(H$4:H197)/5,0),MOD(ROWS(H$4:H197)-1,5)+1)</f>
        <v>7469.7520000000004</v>
      </c>
      <c r="AH197">
        <f>INDEX($AB$4:$AF$131,ROUNDUP(ROWS(H$4:H197)/5,0),MOD(ROWS(H$4:H197)-1,5)+1)</f>
        <v>5.6673</v>
      </c>
      <c r="AQ197">
        <f>INDEX($AK$4:$AO$131,ROUNDUP(ROWS(H$4:H197)/5,0),MOD(ROWS(H$4:H197)-1,5)+1)</f>
        <v>6.3365999999999998</v>
      </c>
      <c r="AZ197">
        <f>INDEX($AT$4:$AX$131,ROUNDUP(ROWS(H$4:H197)/5,0),MOD(ROWS(H$4:H197)-1,5)+1)</f>
        <v>22.681000000000001</v>
      </c>
      <c r="BI197">
        <f>INDEX($BC$4:$BG$131,ROUNDUP(ROWS(H$4:H197)/5,0),MOD(ROWS(H$4:H197)-1,5)+1)</f>
        <v>12.0039</v>
      </c>
      <c r="BP197">
        <f>INDEX($BJ$4:$BN$131,ROUNDUP(ROWS(H$4:H197)/5,0),MOD(ROWS(H$4:H197)-1,5)+1)</f>
        <v>170.0547</v>
      </c>
    </row>
    <row r="198" spans="7:68" x14ac:dyDescent="0.2">
      <c r="G198">
        <f>INDEX($A$4:$E$131,ROUNDUP(ROWS(H$4:H198)/5,0),MOD(ROWS(H$4:H198)-1,5)+1)</f>
        <v>29.886700000000001</v>
      </c>
      <c r="P198">
        <f>INDEX($J$4:$N$131,ROUNDUP(ROWS(H$4:H198)/5,0),MOD(ROWS(H$4:H198)-1,5)+1)</f>
        <v>7.1908000000000003</v>
      </c>
      <c r="Y198">
        <f>INDEX($S$4:$W$131,ROUNDUP(ROWS(H$4:H198)/5,0),MOD(ROWS(H$4:H198)-1,5)+1)</f>
        <v>8554.9089999999997</v>
      </c>
      <c r="AH198">
        <f>INDEX($AB$4:$AF$131,ROUNDUP(ROWS(H$4:H198)/5,0),MOD(ROWS(H$4:H198)-1,5)+1)</f>
        <v>5</v>
      </c>
      <c r="AQ198">
        <f>INDEX($AK$4:$AO$131,ROUNDUP(ROWS(H$4:H198)/5,0),MOD(ROWS(H$4:H198)-1,5)+1)</f>
        <v>7.3815</v>
      </c>
      <c r="AZ198">
        <f>INDEX($AT$4:$AX$131,ROUNDUP(ROWS(H$4:H198)/5,0),MOD(ROWS(H$4:H198)-1,5)+1)</f>
        <v>8.8763000000000005</v>
      </c>
      <c r="BI198">
        <f>INDEX($BC$4:$BG$131,ROUNDUP(ROWS(H$4:H198)/5,0),MOD(ROWS(H$4:H198)-1,5)+1)</f>
        <v>8.4382000000000001</v>
      </c>
      <c r="BP198">
        <f>INDEX($BJ$4:$BN$131,ROUNDUP(ROWS(H$4:H198)/5,0),MOD(ROWS(H$4:H198)-1,5)+1)</f>
        <v>90.339799999999997</v>
      </c>
    </row>
    <row r="199" spans="7:68" x14ac:dyDescent="0.2">
      <c r="G199">
        <f>INDEX($A$4:$E$131,ROUNDUP(ROWS(H$4:H199)/5,0),MOD(ROWS(H$4:H199)-1,5)+1)</f>
        <v>38.372999999999998</v>
      </c>
      <c r="P199">
        <f>INDEX($J$4:$N$131,ROUNDUP(ROWS(H$4:H199)/5,0),MOD(ROWS(H$4:H199)-1,5)+1)</f>
        <v>19.2194</v>
      </c>
      <c r="Y199">
        <f>INDEX($S$4:$W$131,ROUNDUP(ROWS(H$4:H199)/5,0),MOD(ROWS(H$4:H199)-1,5)+1)</f>
        <v>3884.2060000000001</v>
      </c>
      <c r="AH199">
        <f>INDEX($AB$4:$AF$131,ROUNDUP(ROWS(H$4:H199)/5,0),MOD(ROWS(H$4:H199)-1,5)+1)</f>
        <v>5</v>
      </c>
      <c r="AQ199">
        <f>INDEX($AK$4:$AO$131,ROUNDUP(ROWS(H$4:H199)/5,0),MOD(ROWS(H$4:H199)-1,5)+1)</f>
        <v>11.9154</v>
      </c>
      <c r="AZ199">
        <f>INDEX($AT$4:$AX$131,ROUNDUP(ROWS(H$4:H199)/5,0),MOD(ROWS(H$4:H199)-1,5)+1)</f>
        <v>18.134799999999998</v>
      </c>
      <c r="BI199">
        <f>INDEX($BC$4:$BG$131,ROUNDUP(ROWS(H$4:H199)/5,0),MOD(ROWS(H$4:H199)-1,5)+1)</f>
        <v>9</v>
      </c>
      <c r="BP199">
        <f>INDEX($BJ$4:$BN$131,ROUNDUP(ROWS(H$4:H199)/5,0),MOD(ROWS(H$4:H199)-1,5)+1)</f>
        <v>80.608099999999993</v>
      </c>
    </row>
    <row r="200" spans="7:68" x14ac:dyDescent="0.2">
      <c r="G200">
        <f>INDEX($A$4:$E$131,ROUNDUP(ROWS(H$4:H200)/5,0),MOD(ROWS(H$4:H200)-1,5)+1)</f>
        <v>30.5547</v>
      </c>
      <c r="P200">
        <f>INDEX($J$4:$N$131,ROUNDUP(ROWS(H$4:H200)/5,0),MOD(ROWS(H$4:H200)-1,5)+1)</f>
        <v>25.710899999999999</v>
      </c>
      <c r="Y200">
        <f>INDEX($S$4:$W$131,ROUNDUP(ROWS(H$4:H200)/5,0),MOD(ROWS(H$4:H200)-1,5)+1)</f>
        <v>2997.8130000000001</v>
      </c>
      <c r="AH200">
        <f>INDEX($AB$4:$AF$131,ROUNDUP(ROWS(H$4:H200)/5,0),MOD(ROWS(H$4:H200)-1,5)+1)</f>
        <v>5</v>
      </c>
      <c r="AQ200">
        <f>INDEX($AK$4:$AO$131,ROUNDUP(ROWS(H$4:H200)/5,0),MOD(ROWS(H$4:H200)-1,5)+1)</f>
        <v>9.0663999999999998</v>
      </c>
      <c r="AZ200">
        <f>INDEX($AT$4:$AX$131,ROUNDUP(ROWS(H$4:H200)/5,0),MOD(ROWS(H$4:H200)-1,5)+1)</f>
        <v>28.2227</v>
      </c>
      <c r="BI200">
        <f>INDEX($BC$4:$BG$131,ROUNDUP(ROWS(H$4:H200)/5,0),MOD(ROWS(H$4:H200)-1,5)+1)</f>
        <v>9</v>
      </c>
      <c r="BP200">
        <f>INDEX($BJ$4:$BN$131,ROUNDUP(ROWS(H$4:H200)/5,0),MOD(ROWS(H$4:H200)-1,5)+1)</f>
        <v>98</v>
      </c>
    </row>
    <row r="201" spans="7:68" x14ac:dyDescent="0.2">
      <c r="G201">
        <f>INDEX($A$4:$E$131,ROUNDUP(ROWS(H$4:H201)/5,0),MOD(ROWS(H$4:H201)-1,5)+1)</f>
        <v>33.703099999999999</v>
      </c>
      <c r="P201">
        <f>INDEX($J$4:$N$131,ROUNDUP(ROWS(H$4:H201)/5,0),MOD(ROWS(H$4:H201)-1,5)+1)</f>
        <v>23.510400000000001</v>
      </c>
      <c r="Y201">
        <f>INDEX($S$4:$W$131,ROUNDUP(ROWS(H$4:H201)/5,0),MOD(ROWS(H$4:H201)-1,5)+1)</f>
        <v>4629.5829999999996</v>
      </c>
      <c r="AH201">
        <f>INDEX($AB$4:$AF$131,ROUNDUP(ROWS(H$4:H201)/5,0),MOD(ROWS(H$4:H201)-1,5)+1)</f>
        <v>4.2552000000000003</v>
      </c>
      <c r="AQ201">
        <f>INDEX($AK$4:$AO$131,ROUNDUP(ROWS(H$4:H201)/5,0),MOD(ROWS(H$4:H201)-1,5)+1)</f>
        <v>10.234400000000001</v>
      </c>
      <c r="AZ201">
        <f>INDEX($AT$4:$AX$131,ROUNDUP(ROWS(H$4:H201)/5,0),MOD(ROWS(H$4:H201)-1,5)+1)</f>
        <v>24.7865</v>
      </c>
      <c r="BI201">
        <f>INDEX($BC$4:$BG$131,ROUNDUP(ROWS(H$4:H201)/5,0),MOD(ROWS(H$4:H201)-1,5)+1)</f>
        <v>9</v>
      </c>
      <c r="BP201">
        <f>INDEX($BJ$4:$BN$131,ROUNDUP(ROWS(H$4:H201)/5,0),MOD(ROWS(H$4:H201)-1,5)+1)</f>
        <v>106.1999</v>
      </c>
    </row>
    <row r="202" spans="7:68" x14ac:dyDescent="0.2">
      <c r="G202">
        <f>INDEX($A$4:$E$131,ROUNDUP(ROWS(H$4:H202)/5,0),MOD(ROWS(H$4:H202)-1,5)+1)</f>
        <v>42.755200000000002</v>
      </c>
      <c r="P202">
        <f>INDEX($J$4:$N$131,ROUNDUP(ROWS(H$4:H202)/5,0),MOD(ROWS(H$4:H202)-1,5)+1)</f>
        <v>14.555999999999999</v>
      </c>
      <c r="Y202">
        <f>INDEX($S$4:$W$131,ROUNDUP(ROWS(H$4:H202)/5,0),MOD(ROWS(H$4:H202)-1,5)+1)</f>
        <v>4548.9189999999999</v>
      </c>
      <c r="AH202">
        <f>INDEX($AB$4:$AF$131,ROUNDUP(ROWS(H$4:H202)/5,0),MOD(ROWS(H$4:H202)-1,5)+1)</f>
        <v>3.1556000000000002</v>
      </c>
      <c r="AQ202">
        <f>INDEX($AK$4:$AO$131,ROUNDUP(ROWS(H$4:H202)/5,0),MOD(ROWS(H$4:H202)-1,5)+1)</f>
        <v>8.4667999999999992</v>
      </c>
      <c r="AZ202">
        <f>INDEX($AT$4:$AX$131,ROUNDUP(ROWS(H$4:H202)/5,0),MOD(ROWS(H$4:H202)-1,5)+1)</f>
        <v>15.400399999999999</v>
      </c>
      <c r="BI202">
        <f>INDEX($BC$4:$BG$131,ROUNDUP(ROWS(H$4:H202)/5,0),MOD(ROWS(H$4:H202)-1,5)+1)</f>
        <v>9</v>
      </c>
      <c r="BP202">
        <f>INDEX($BJ$4:$BN$131,ROUNDUP(ROWS(H$4:H202)/5,0),MOD(ROWS(H$4:H202)-1,5)+1)</f>
        <v>88.734399999999994</v>
      </c>
    </row>
    <row r="203" spans="7:68" x14ac:dyDescent="0.2">
      <c r="G203">
        <f>INDEX($A$4:$E$131,ROUNDUP(ROWS(H$4:H203)/5,0),MOD(ROWS(H$4:H203)-1,5)+1)</f>
        <v>27.3216</v>
      </c>
      <c r="P203">
        <f>INDEX($J$4:$N$131,ROUNDUP(ROWS(H$4:H203)/5,0),MOD(ROWS(H$4:H203)-1,5)+1)</f>
        <v>28.251300000000001</v>
      </c>
      <c r="Y203">
        <f>INDEX($S$4:$W$131,ROUNDUP(ROWS(H$4:H203)/5,0),MOD(ROWS(H$4:H203)-1,5)+1)</f>
        <v>2802.1089999999999</v>
      </c>
      <c r="AH203">
        <f>INDEX($AB$4:$AF$131,ROUNDUP(ROWS(H$4:H203)/5,0),MOD(ROWS(H$4:H203)-1,5)+1)</f>
        <v>21.375</v>
      </c>
      <c r="AQ203">
        <f>INDEX($AK$4:$AO$131,ROUNDUP(ROWS(H$4:H203)/5,0),MOD(ROWS(H$4:H203)-1,5)+1)</f>
        <v>10.9375</v>
      </c>
      <c r="AZ203">
        <f>INDEX($AT$4:$AX$131,ROUNDUP(ROWS(H$4:H203)/5,0),MOD(ROWS(H$4:H203)-1,5)+1)</f>
        <v>15.7721</v>
      </c>
      <c r="BI203">
        <f>INDEX($BC$4:$BG$131,ROUNDUP(ROWS(H$4:H203)/5,0),MOD(ROWS(H$4:H203)-1,5)+1)</f>
        <v>17.6615</v>
      </c>
      <c r="BP203">
        <f>INDEX($BJ$4:$BN$131,ROUNDUP(ROWS(H$4:H203)/5,0),MOD(ROWS(H$4:H203)-1,5)+1)</f>
        <v>103.6797</v>
      </c>
    </row>
    <row r="204" spans="7:68" x14ac:dyDescent="0.2">
      <c r="G204">
        <f>INDEX($A$4:$E$131,ROUNDUP(ROWS(H$4:H204)/5,0),MOD(ROWS(H$4:H204)-1,5)+1)</f>
        <v>65.416700000000006</v>
      </c>
      <c r="P204">
        <f>INDEX($J$4:$N$131,ROUNDUP(ROWS(H$4:H204)/5,0),MOD(ROWS(H$4:H204)-1,5)+1)</f>
        <v>37.682299999999998</v>
      </c>
      <c r="Y204">
        <f>INDEX($S$4:$W$131,ROUNDUP(ROWS(H$4:H204)/5,0),MOD(ROWS(H$4:H204)-1,5)+1)</f>
        <v>3824.375</v>
      </c>
      <c r="AH204">
        <f>INDEX($AB$4:$AF$131,ROUNDUP(ROWS(H$4:H204)/5,0),MOD(ROWS(H$4:H204)-1,5)+1)</f>
        <v>17.181000000000001</v>
      </c>
      <c r="AQ204">
        <f>INDEX($AK$4:$AO$131,ROUNDUP(ROWS(H$4:H204)/5,0),MOD(ROWS(H$4:H204)-1,5)+1)</f>
        <v>16.3672</v>
      </c>
      <c r="AZ204">
        <f>INDEX($AT$4:$AX$131,ROUNDUP(ROWS(H$4:H204)/5,0),MOD(ROWS(H$4:H204)-1,5)+1)</f>
        <v>40.813800000000001</v>
      </c>
      <c r="BI204">
        <f>INDEX($BC$4:$BG$131,ROUNDUP(ROWS(H$4:H204)/5,0),MOD(ROWS(H$4:H204)-1,5)+1)</f>
        <v>23.394500000000001</v>
      </c>
      <c r="BP204">
        <f>INDEX($BJ$4:$BN$131,ROUNDUP(ROWS(H$4:H204)/5,0),MOD(ROWS(H$4:H204)-1,5)+1)</f>
        <v>132.89060000000001</v>
      </c>
    </row>
    <row r="205" spans="7:68" x14ac:dyDescent="0.2">
      <c r="G205">
        <f>INDEX($A$4:$E$131,ROUNDUP(ROWS(H$4:H205)/5,0),MOD(ROWS(H$4:H205)-1,5)+1)</f>
        <v>106.8984</v>
      </c>
      <c r="P205">
        <f>INDEX($J$4:$N$131,ROUNDUP(ROWS(H$4:H205)/5,0),MOD(ROWS(H$4:H205)-1,5)+1)</f>
        <v>57.546900000000001</v>
      </c>
      <c r="Y205">
        <f>INDEX($S$4:$W$131,ROUNDUP(ROWS(H$4:H205)/5,0),MOD(ROWS(H$4:H205)-1,5)+1)</f>
        <v>1987.396</v>
      </c>
      <c r="AH205">
        <f>INDEX($AB$4:$AF$131,ROUNDUP(ROWS(H$4:H205)/5,0),MOD(ROWS(H$4:H205)-1,5)+1)</f>
        <v>45.135399999999997</v>
      </c>
      <c r="AQ205">
        <f>INDEX($AK$4:$AO$131,ROUNDUP(ROWS(H$4:H205)/5,0),MOD(ROWS(H$4:H205)-1,5)+1)</f>
        <v>29.031300000000002</v>
      </c>
      <c r="AZ205">
        <f>INDEX($AT$4:$AX$131,ROUNDUP(ROWS(H$4:H205)/5,0),MOD(ROWS(H$4:H205)-1,5)+1)</f>
        <v>59.072899999999997</v>
      </c>
      <c r="BI205">
        <f>INDEX($BC$4:$BG$131,ROUNDUP(ROWS(H$4:H205)/5,0),MOD(ROWS(H$4:H205)-1,5)+1)</f>
        <v>21.7943</v>
      </c>
      <c r="BP205">
        <f>INDEX($BJ$4:$BN$131,ROUNDUP(ROWS(H$4:H205)/5,0),MOD(ROWS(H$4:H205)-1,5)+1)</f>
        <v>169.66149999999999</v>
      </c>
    </row>
    <row r="206" spans="7:68" x14ac:dyDescent="0.2">
      <c r="G206">
        <f>INDEX($A$4:$E$131,ROUNDUP(ROWS(H$4:H206)/5,0),MOD(ROWS(H$4:H206)-1,5)+1)</f>
        <v>60.276000000000003</v>
      </c>
      <c r="P206">
        <f>INDEX($J$4:$N$131,ROUNDUP(ROWS(H$4:H206)/5,0),MOD(ROWS(H$4:H206)-1,5)+1)</f>
        <v>41.630200000000002</v>
      </c>
      <c r="Y206">
        <f>INDEX($S$4:$W$131,ROUNDUP(ROWS(H$4:H206)/5,0),MOD(ROWS(H$4:H206)-1,5)+1)</f>
        <v>2503.0210000000002</v>
      </c>
      <c r="AH206">
        <f>INDEX($AB$4:$AF$131,ROUNDUP(ROWS(H$4:H206)/5,0),MOD(ROWS(H$4:H206)-1,5)+1)</f>
        <v>5.3228999999999997</v>
      </c>
      <c r="AQ206">
        <f>INDEX($AK$4:$AO$131,ROUNDUP(ROWS(H$4:H206)/5,0),MOD(ROWS(H$4:H206)-1,5)+1)</f>
        <v>19.322900000000001</v>
      </c>
      <c r="AZ206">
        <f>INDEX($AT$4:$AX$131,ROUNDUP(ROWS(H$4:H206)/5,0),MOD(ROWS(H$4:H206)-1,5)+1)</f>
        <v>37.322899999999997</v>
      </c>
      <c r="BI206">
        <f>INDEX($BC$4:$BG$131,ROUNDUP(ROWS(H$4:H206)/5,0),MOD(ROWS(H$4:H206)-1,5)+1)</f>
        <v>8.3229000000000006</v>
      </c>
      <c r="BP206">
        <f>INDEX($BJ$4:$BN$131,ROUNDUP(ROWS(H$4:H206)/5,0),MOD(ROWS(H$4:H206)-1,5)+1)</f>
        <v>132.14060000000001</v>
      </c>
    </row>
    <row r="207" spans="7:68" x14ac:dyDescent="0.2">
      <c r="G207">
        <f>INDEX($A$4:$E$131,ROUNDUP(ROWS(H$4:H207)/5,0),MOD(ROWS(H$4:H207)-1,5)+1)</f>
        <v>39.934899999999999</v>
      </c>
      <c r="P207">
        <f>INDEX($J$4:$N$131,ROUNDUP(ROWS(H$4:H207)/5,0),MOD(ROWS(H$4:H207)-1,5)+1)</f>
        <v>23.934899999999999</v>
      </c>
      <c r="Y207">
        <f>INDEX($S$4:$W$131,ROUNDUP(ROWS(H$4:H207)/5,0),MOD(ROWS(H$4:H207)-1,5)+1)</f>
        <v>3526.7190000000001</v>
      </c>
      <c r="AH207">
        <f>INDEX($AB$4:$AF$131,ROUNDUP(ROWS(H$4:H207)/5,0),MOD(ROWS(H$4:H207)-1,5)+1)</f>
        <v>4.9009999999999998</v>
      </c>
      <c r="AQ207">
        <f>INDEX($AK$4:$AO$131,ROUNDUP(ROWS(H$4:H207)/5,0),MOD(ROWS(H$4:H207)-1,5)+1)</f>
        <v>11.2422</v>
      </c>
      <c r="AZ207">
        <f>INDEX($AT$4:$AX$131,ROUNDUP(ROWS(H$4:H207)/5,0),MOD(ROWS(H$4:H207)-1,5)+1)</f>
        <v>25.1875</v>
      </c>
      <c r="BI207">
        <f>INDEX($BC$4:$BG$131,ROUNDUP(ROWS(H$4:H207)/5,0),MOD(ROWS(H$4:H207)-1,5)+1)</f>
        <v>6.0990000000000002</v>
      </c>
      <c r="BP207">
        <f>INDEX($BJ$4:$BN$131,ROUNDUP(ROWS(H$4:H207)/5,0),MOD(ROWS(H$4:H207)-1,5)+1)</f>
        <v>103.5964</v>
      </c>
    </row>
    <row r="208" spans="7:68" x14ac:dyDescent="0.2">
      <c r="G208">
        <f>INDEX($A$4:$E$131,ROUNDUP(ROWS(H$4:H208)/5,0),MOD(ROWS(H$4:H208)-1,5)+1)</f>
        <v>20.0716</v>
      </c>
      <c r="P208">
        <f>INDEX($J$4:$N$131,ROUNDUP(ROWS(H$4:H208)/5,0),MOD(ROWS(H$4:H208)-1,5)+1)</f>
        <v>6.3163999999999998</v>
      </c>
      <c r="Y208">
        <f>INDEX($S$4:$W$131,ROUNDUP(ROWS(H$4:H208)/5,0),MOD(ROWS(H$4:H208)-1,5)+1)</f>
        <v>4273.7240000000002</v>
      </c>
      <c r="AH208">
        <f>INDEX($AB$4:$AF$131,ROUNDUP(ROWS(H$4:H208)/5,0),MOD(ROWS(H$4:H208)-1,5)+1)</f>
        <v>4.3163999999999998</v>
      </c>
      <c r="AQ208">
        <f>INDEX($AK$4:$AO$131,ROUNDUP(ROWS(H$4:H208)/5,0),MOD(ROWS(H$4:H208)-1,5)+1)</f>
        <v>2.4388000000000001</v>
      </c>
      <c r="AZ208">
        <f>INDEX($AT$4:$AX$131,ROUNDUP(ROWS(H$4:H208)/5,0),MOD(ROWS(H$4:H208)-1,5)+1)</f>
        <v>10.3164</v>
      </c>
      <c r="BI208">
        <f>INDEX($BC$4:$BG$131,ROUNDUP(ROWS(H$4:H208)/5,0),MOD(ROWS(H$4:H208)-1,5)+1)</f>
        <v>3.3163999999999998</v>
      </c>
      <c r="BP208">
        <f>INDEX($BJ$4:$BN$131,ROUNDUP(ROWS(H$4:H208)/5,0),MOD(ROWS(H$4:H208)-1,5)+1)</f>
        <v>37.459600000000002</v>
      </c>
    </row>
    <row r="209" spans="7:68" x14ac:dyDescent="0.2">
      <c r="G209">
        <f>INDEX($A$4:$E$131,ROUNDUP(ROWS(H$4:H209)/5,0),MOD(ROWS(H$4:H209)-1,5)+1)</f>
        <v>35.105499999999999</v>
      </c>
      <c r="P209">
        <f>INDEX($J$4:$N$131,ROUNDUP(ROWS(H$4:H209)/5,0),MOD(ROWS(H$4:H209)-1,5)+1)</f>
        <v>4.3293999999999997</v>
      </c>
      <c r="Y209">
        <f>INDEX($S$4:$W$131,ROUNDUP(ROWS(H$4:H209)/5,0),MOD(ROWS(H$4:H209)-1,5)+1)</f>
        <v>3171.7710000000002</v>
      </c>
      <c r="AH209">
        <f>INDEX($AB$4:$AF$131,ROUNDUP(ROWS(H$4:H209)/5,0),MOD(ROWS(H$4:H209)-1,5)+1)</f>
        <v>3</v>
      </c>
      <c r="AQ209">
        <f>INDEX($AK$4:$AO$131,ROUNDUP(ROWS(H$4:H209)/5,0),MOD(ROWS(H$4:H209)-1,5)+1)</f>
        <v>4.6822999999999997</v>
      </c>
      <c r="AZ209">
        <f>INDEX($AT$4:$AX$131,ROUNDUP(ROWS(H$4:H209)/5,0),MOD(ROWS(H$4:H209)-1,5)+1)</f>
        <v>8.3293999999999997</v>
      </c>
      <c r="BI209">
        <f>INDEX($BC$4:$BG$131,ROUNDUP(ROWS(H$4:H209)/5,0),MOD(ROWS(H$4:H209)-1,5)+1)</f>
        <v>2.6705999999999999</v>
      </c>
      <c r="BP209">
        <f>INDEX($BJ$4:$BN$131,ROUNDUP(ROWS(H$4:H209)/5,0),MOD(ROWS(H$4:H209)-1,5)+1)</f>
        <v>26.647099999999998</v>
      </c>
    </row>
    <row r="210" spans="7:68" x14ac:dyDescent="0.2">
      <c r="G210">
        <f>INDEX($A$4:$E$131,ROUNDUP(ROWS(H$4:H210)/5,0),MOD(ROWS(H$4:H210)-1,5)+1)</f>
        <v>26.106100000000001</v>
      </c>
      <c r="P210">
        <f>INDEX($J$4:$N$131,ROUNDUP(ROWS(H$4:H210)/5,0),MOD(ROWS(H$4:H210)-1,5)+1)</f>
        <v>11.7799</v>
      </c>
      <c r="Y210">
        <f>INDEX($S$4:$W$131,ROUNDUP(ROWS(H$4:H210)/5,0),MOD(ROWS(H$4:H210)-1,5)+1)</f>
        <v>4206.9920000000002</v>
      </c>
      <c r="AH210">
        <f>INDEX($AB$4:$AF$131,ROUNDUP(ROWS(H$4:H210)/5,0),MOD(ROWS(H$4:H210)-1,5)+1)</f>
        <v>13.113899999999999</v>
      </c>
      <c r="AQ210">
        <f>INDEX($AK$4:$AO$131,ROUNDUP(ROWS(H$4:H210)/5,0),MOD(ROWS(H$4:H210)-1,5)+1)</f>
        <v>4.444</v>
      </c>
      <c r="AZ210">
        <f>INDEX($AT$4:$AX$131,ROUNDUP(ROWS(H$4:H210)/5,0),MOD(ROWS(H$4:H210)-1,5)+1)</f>
        <v>15.7799</v>
      </c>
      <c r="BI210">
        <f>INDEX($BC$4:$BG$131,ROUNDUP(ROWS(H$4:H210)/5,0),MOD(ROWS(H$4:H210)-1,5)+1)</f>
        <v>4.556</v>
      </c>
      <c r="BP210">
        <f>INDEX($BJ$4:$BN$131,ROUNDUP(ROWS(H$4:H210)/5,0),MOD(ROWS(H$4:H210)-1,5)+1)</f>
        <v>39.7819</v>
      </c>
    </row>
    <row r="211" spans="7:68" x14ac:dyDescent="0.2">
      <c r="G211">
        <f>INDEX($A$4:$E$131,ROUNDUP(ROWS(H$4:H211)/5,0),MOD(ROWS(H$4:H211)-1,5)+1)</f>
        <v>50.285200000000003</v>
      </c>
      <c r="P211">
        <f>INDEX($J$4:$N$131,ROUNDUP(ROWS(H$4:H211)/5,0),MOD(ROWS(H$4:H211)-1,5)+1)</f>
        <v>15.7227</v>
      </c>
      <c r="Y211">
        <f>INDEX($S$4:$W$131,ROUNDUP(ROWS(H$4:H211)/5,0),MOD(ROWS(H$4:H211)-1,5)+1)</f>
        <v>4970.6639999999998</v>
      </c>
      <c r="AH211">
        <f>INDEX($AB$4:$AF$131,ROUNDUP(ROWS(H$4:H211)/5,0),MOD(ROWS(H$4:H211)-1,5)+1)</f>
        <v>3.9413999999999998</v>
      </c>
      <c r="AQ211">
        <f>INDEX($AK$4:$AO$131,ROUNDUP(ROWS(H$4:H211)/5,0),MOD(ROWS(H$4:H211)-1,5)+1)</f>
        <v>11.752000000000001</v>
      </c>
      <c r="AZ211">
        <f>INDEX($AT$4:$AX$131,ROUNDUP(ROWS(H$4:H211)/5,0),MOD(ROWS(H$4:H211)-1,5)+1)</f>
        <v>18.8613</v>
      </c>
      <c r="BI211">
        <f>INDEX($BC$4:$BG$131,ROUNDUP(ROWS(H$4:H211)/5,0),MOD(ROWS(H$4:H211)-1,5)+1)</f>
        <v>6.7226999999999997</v>
      </c>
      <c r="BP211">
        <f>INDEX($BJ$4:$BN$131,ROUNDUP(ROWS(H$4:H211)/5,0),MOD(ROWS(H$4:H211)-1,5)+1)</f>
        <v>56.058599999999998</v>
      </c>
    </row>
    <row r="212" spans="7:68" x14ac:dyDescent="0.2">
      <c r="G212">
        <f>INDEX($A$4:$E$131,ROUNDUP(ROWS(H$4:H212)/5,0),MOD(ROWS(H$4:H212)-1,5)+1)</f>
        <v>47.958300000000001</v>
      </c>
      <c r="P212">
        <f>INDEX($J$4:$N$131,ROUNDUP(ROWS(H$4:H212)/5,0),MOD(ROWS(H$4:H212)-1,5)+1)</f>
        <v>57.744100000000003</v>
      </c>
      <c r="Y212">
        <f>INDEX($S$4:$W$131,ROUNDUP(ROWS(H$4:H212)/5,0),MOD(ROWS(H$4:H212)-1,5)+1)</f>
        <v>3039.87</v>
      </c>
      <c r="AH212">
        <f>INDEX($AB$4:$AF$131,ROUNDUP(ROWS(H$4:H212)/5,0),MOD(ROWS(H$4:H212)-1,5)+1)</f>
        <v>7.1093999999999999</v>
      </c>
      <c r="AQ212">
        <f>INDEX($AK$4:$AO$131,ROUNDUP(ROWS(H$4:H212)/5,0),MOD(ROWS(H$4:H212)-1,5)+1)</f>
        <v>19.4147</v>
      </c>
      <c r="AZ212">
        <f>INDEX($AT$4:$AX$131,ROUNDUP(ROWS(H$4:H212)/5,0),MOD(ROWS(H$4:H212)-1,5)+1)</f>
        <v>73.225300000000004</v>
      </c>
      <c r="BI212">
        <f>INDEX($BC$4:$BG$131,ROUNDUP(ROWS(H$4:H212)/5,0),MOD(ROWS(H$4:H212)-1,5)+1)</f>
        <v>7.0697000000000001</v>
      </c>
      <c r="BP212">
        <f>INDEX($BJ$4:$BN$131,ROUNDUP(ROWS(H$4:H212)/5,0),MOD(ROWS(H$4:H212)-1,5)+1)</f>
        <v>157.51300000000001</v>
      </c>
    </row>
    <row r="213" spans="7:68" x14ac:dyDescent="0.2">
      <c r="G213">
        <f>INDEX($A$4:$E$131,ROUNDUP(ROWS(H$4:H213)/5,0),MOD(ROWS(H$4:H213)-1,5)+1)</f>
        <v>41.431600000000003</v>
      </c>
      <c r="P213">
        <f>INDEX($J$4:$N$131,ROUNDUP(ROWS(H$4:H213)/5,0),MOD(ROWS(H$4:H213)-1,5)+1)</f>
        <v>41.979799999999997</v>
      </c>
      <c r="Y213">
        <f>INDEX($S$4:$W$131,ROUNDUP(ROWS(H$4:H213)/5,0),MOD(ROWS(H$4:H213)-1,5)+1)</f>
        <v>4383.1639999999998</v>
      </c>
      <c r="AH213">
        <f>INDEX($AB$4:$AF$131,ROUNDUP(ROWS(H$4:H213)/5,0),MOD(ROWS(H$4:H213)-1,5)+1)</f>
        <v>9.4589999999999996</v>
      </c>
      <c r="AQ213">
        <f>INDEX($AK$4:$AO$131,ROUNDUP(ROWS(H$4:H213)/5,0),MOD(ROWS(H$4:H213)-1,5)+1)</f>
        <v>13.287800000000001</v>
      </c>
      <c r="AZ213">
        <f>INDEX($AT$4:$AX$131,ROUNDUP(ROWS(H$4:H213)/5,0),MOD(ROWS(H$4:H213)-1,5)+1)</f>
        <v>44.151000000000003</v>
      </c>
      <c r="BI213">
        <f>INDEX($BC$4:$BG$131,ROUNDUP(ROWS(H$4:H213)/5,0),MOD(ROWS(H$4:H213)-1,5)+1)</f>
        <v>7.4863</v>
      </c>
      <c r="BP213">
        <f>INDEX($BJ$4:$BN$131,ROUNDUP(ROWS(H$4:H213)/5,0),MOD(ROWS(H$4:H213)-1,5)+1)</f>
        <v>141.48050000000001</v>
      </c>
    </row>
    <row r="214" spans="7:68" x14ac:dyDescent="0.2">
      <c r="G214">
        <f>INDEX($A$4:$E$131,ROUNDUP(ROWS(H$4:H214)/5,0),MOD(ROWS(H$4:H214)-1,5)+1)</f>
        <v>25.199200000000001</v>
      </c>
      <c r="P214">
        <f>INDEX($J$4:$N$131,ROUNDUP(ROWS(H$4:H214)/5,0),MOD(ROWS(H$4:H214)-1,5)+1)</f>
        <v>7.4569999999999999</v>
      </c>
      <c r="Y214">
        <f>INDEX($S$4:$W$131,ROUNDUP(ROWS(H$4:H214)/5,0),MOD(ROWS(H$4:H214)-1,5)+1)</f>
        <v>4633.1639999999998</v>
      </c>
      <c r="AH214">
        <f>INDEX($AB$4:$AF$131,ROUNDUP(ROWS(H$4:H214)/5,0),MOD(ROWS(H$4:H214)-1,5)+1)</f>
        <v>2.5430000000000001</v>
      </c>
      <c r="AQ214">
        <f>INDEX($AK$4:$AO$131,ROUNDUP(ROWS(H$4:H214)/5,0),MOD(ROWS(H$4:H214)-1,5)+1)</f>
        <v>4.1855000000000002</v>
      </c>
      <c r="AZ214">
        <f>INDEX($AT$4:$AX$131,ROUNDUP(ROWS(H$4:H214)/5,0),MOD(ROWS(H$4:H214)-1,5)+1)</f>
        <v>10.185499999999999</v>
      </c>
      <c r="BI214">
        <f>INDEX($BC$4:$BG$131,ROUNDUP(ROWS(H$4:H214)/5,0),MOD(ROWS(H$4:H214)-1,5)+1)</f>
        <v>6.0858999999999996</v>
      </c>
      <c r="BP214">
        <f>INDEX($BJ$4:$BN$131,ROUNDUP(ROWS(H$4:H214)/5,0),MOD(ROWS(H$4:H214)-1,5)+1)</f>
        <v>45.371099999999998</v>
      </c>
    </row>
    <row r="215" spans="7:68" x14ac:dyDescent="0.2">
      <c r="G215">
        <f>INDEX($A$4:$E$131,ROUNDUP(ROWS(H$4:H215)/5,0),MOD(ROWS(H$4:H215)-1,5)+1)</f>
        <v>22.287099999999999</v>
      </c>
      <c r="P215">
        <f>INDEX($J$4:$N$131,ROUNDUP(ROWS(H$4:H215)/5,0),MOD(ROWS(H$4:H215)-1,5)+1)</f>
        <v>6.694</v>
      </c>
      <c r="Y215">
        <f>INDEX($S$4:$W$131,ROUNDUP(ROWS(H$4:H215)/5,0),MOD(ROWS(H$4:H215)-1,5)+1)</f>
        <v>8952.3050000000003</v>
      </c>
      <c r="AH215">
        <f>INDEX($AB$4:$AF$131,ROUNDUP(ROWS(H$4:H215)/5,0),MOD(ROWS(H$4:H215)-1,5)+1)</f>
        <v>5.7350000000000003</v>
      </c>
      <c r="AQ215">
        <f>INDEX($AK$4:$AO$131,ROUNDUP(ROWS(H$4:H215)/5,0),MOD(ROWS(H$4:H215)-1,5)+1)</f>
        <v>3.0409999999999999</v>
      </c>
      <c r="AZ215">
        <f>INDEX($AT$4:$AX$131,ROUNDUP(ROWS(H$4:H215)/5,0),MOD(ROWS(H$4:H215)-1,5)+1)</f>
        <v>15.287100000000001</v>
      </c>
      <c r="BI215">
        <f>INDEX($BC$4:$BG$131,ROUNDUP(ROWS(H$4:H215)/5,0),MOD(ROWS(H$4:H215)-1,5)+1)</f>
        <v>9.6940000000000008</v>
      </c>
      <c r="BP215">
        <f>INDEX($BJ$4:$BN$131,ROUNDUP(ROWS(H$4:H215)/5,0),MOD(ROWS(H$4:H215)-1,5)+1)</f>
        <v>43.776000000000003</v>
      </c>
    </row>
    <row r="216" spans="7:68" x14ac:dyDescent="0.2">
      <c r="G216">
        <f>INDEX($A$4:$E$131,ROUNDUP(ROWS(H$4:H216)/5,0),MOD(ROWS(H$4:H216)-1,5)+1)</f>
        <v>31.428999999999998</v>
      </c>
      <c r="P216">
        <f>INDEX($J$4:$N$131,ROUNDUP(ROWS(H$4:H216)/5,0),MOD(ROWS(H$4:H216)-1,5)+1)</f>
        <v>9.9589999999999996</v>
      </c>
      <c r="Y216">
        <f>INDEX($S$4:$W$131,ROUNDUP(ROWS(H$4:H216)/5,0),MOD(ROWS(H$4:H216)-1,5)+1)</f>
        <v>9540</v>
      </c>
      <c r="AH216">
        <f>INDEX($AB$4:$AF$131,ROUNDUP(ROWS(H$4:H216)/5,0),MOD(ROWS(H$4:H216)-1,5)+1)</f>
        <v>5.7350000000000003</v>
      </c>
      <c r="AQ216">
        <f>INDEX($AK$4:$AO$131,ROUNDUP(ROWS(H$4:H216)/5,0),MOD(ROWS(H$4:H216)-1,5)+1)</f>
        <v>4.3470000000000004</v>
      </c>
      <c r="AZ216">
        <f>INDEX($AT$4:$AX$131,ROUNDUP(ROWS(H$4:H216)/5,0),MOD(ROWS(H$4:H216)-1,5)+1)</f>
        <v>15.940099999999999</v>
      </c>
      <c r="BI216">
        <f>INDEX($BC$4:$BG$131,ROUNDUP(ROWS(H$4:H216)/5,0),MOD(ROWS(H$4:H216)-1,5)+1)</f>
        <v>11.653</v>
      </c>
      <c r="BP216">
        <f>INDEX($BJ$4:$BN$131,ROUNDUP(ROWS(H$4:H216)/5,0),MOD(ROWS(H$4:H216)-1,5)+1)</f>
        <v>49</v>
      </c>
    </row>
    <row r="217" spans="7:68" x14ac:dyDescent="0.2">
      <c r="G217">
        <f>INDEX($A$4:$E$131,ROUNDUP(ROWS(H$4:H217)/5,0),MOD(ROWS(H$4:H217)-1,5)+1)</f>
        <v>22.147099999999998</v>
      </c>
      <c r="P217">
        <f>INDEX($J$4:$N$131,ROUNDUP(ROWS(H$4:H217)/5,0),MOD(ROWS(H$4:H217)-1,5)+1)</f>
        <v>9.3521999999999998</v>
      </c>
      <c r="Y217">
        <f>INDEX($S$4:$W$131,ROUNDUP(ROWS(H$4:H217)/5,0),MOD(ROWS(H$4:H217)-1,5)+1)</f>
        <v>5638.5020000000004</v>
      </c>
      <c r="AH217">
        <f>INDEX($AB$4:$AF$131,ROUNDUP(ROWS(H$4:H217)/5,0),MOD(ROWS(H$4:H217)-1,5)+1)</f>
        <v>3.5657999999999999</v>
      </c>
      <c r="AQ217">
        <f>INDEX($AK$4:$AO$131,ROUNDUP(ROWS(H$4:H217)/5,0),MOD(ROWS(H$4:H217)-1,5)+1)</f>
        <v>4.4401000000000002</v>
      </c>
      <c r="AZ217">
        <f>INDEX($AT$4:$AX$131,ROUNDUP(ROWS(H$4:H217)/5,0),MOD(ROWS(H$4:H217)-1,5)+1)</f>
        <v>8.2207000000000008</v>
      </c>
      <c r="BI217">
        <f>INDEX($BC$4:$BG$131,ROUNDUP(ROWS(H$4:H217)/5,0),MOD(ROWS(H$4:H217)-1,5)+1)</f>
        <v>10.1738</v>
      </c>
      <c r="BP217">
        <f>INDEX($BJ$4:$BN$131,ROUNDUP(ROWS(H$4:H217)/5,0),MOD(ROWS(H$4:H217)-1,5)+1)</f>
        <v>42.040399999999998</v>
      </c>
    </row>
    <row r="218" spans="7:68" x14ac:dyDescent="0.2">
      <c r="G218">
        <f>INDEX($A$4:$E$131,ROUNDUP(ROWS(H$4:H218)/5,0),MOD(ROWS(H$4:H218)-1,5)+1)</f>
        <v>35.656300000000002</v>
      </c>
      <c r="P218">
        <f>INDEX($J$4:$N$131,ROUNDUP(ROWS(H$4:H218)/5,0),MOD(ROWS(H$4:H218)-1,5)+1)</f>
        <v>86.942700000000002</v>
      </c>
      <c r="Y218">
        <f>INDEX($S$4:$W$131,ROUNDUP(ROWS(H$4:H218)/5,0),MOD(ROWS(H$4:H218)-1,5)+1)</f>
        <v>4166.0420000000004</v>
      </c>
      <c r="AH218">
        <f>INDEX($AB$4:$AF$131,ROUNDUP(ROWS(H$4:H218)/5,0),MOD(ROWS(H$4:H218)-1,5)+1)</f>
        <v>7.8254999999999999</v>
      </c>
      <c r="AQ218">
        <f>INDEX($AK$4:$AO$131,ROUNDUP(ROWS(H$4:H218)/5,0),MOD(ROWS(H$4:H218)-1,5)+1)</f>
        <v>7.6093999999999999</v>
      </c>
      <c r="AZ218">
        <f>INDEX($AT$4:$AX$131,ROUNDUP(ROWS(H$4:H218)/5,0),MOD(ROWS(H$4:H218)-1,5)+1)</f>
        <v>104.41670000000001</v>
      </c>
      <c r="BI218">
        <f>INDEX($BC$4:$BG$131,ROUNDUP(ROWS(H$4:H218)/5,0),MOD(ROWS(H$4:H218)-1,5)+1)</f>
        <v>9.6094000000000008</v>
      </c>
      <c r="BP218">
        <f>INDEX($BJ$4:$BN$131,ROUNDUP(ROWS(H$4:H218)/5,0),MOD(ROWS(H$4:H218)-1,5)+1)</f>
        <v>41.653599999999997</v>
      </c>
    </row>
    <row r="219" spans="7:68" x14ac:dyDescent="0.2">
      <c r="G219">
        <f>INDEX($A$4:$E$131,ROUNDUP(ROWS(H$4:H219)/5,0),MOD(ROWS(H$4:H219)-1,5)+1)</f>
        <v>34.188200000000002</v>
      </c>
      <c r="P219">
        <f>INDEX($J$4:$N$131,ROUNDUP(ROWS(H$4:H219)/5,0),MOD(ROWS(H$4:H219)-1,5)+1)</f>
        <v>124.1738</v>
      </c>
      <c r="Y219">
        <f>INDEX($S$4:$W$131,ROUNDUP(ROWS(H$4:H219)/5,0),MOD(ROWS(H$4:H219)-1,5)+1)</f>
        <v>4323.1379999999999</v>
      </c>
      <c r="AH219">
        <f>INDEX($AB$4:$AF$131,ROUNDUP(ROWS(H$4:H219)/5,0),MOD(ROWS(H$4:H219)-1,5)+1)</f>
        <v>30.643899999999999</v>
      </c>
      <c r="AQ219">
        <f>INDEX($AK$4:$AO$131,ROUNDUP(ROWS(H$4:H219)/5,0),MOD(ROWS(H$4:H219)-1,5)+1)</f>
        <v>7.4569999999999999</v>
      </c>
      <c r="AZ219">
        <f>INDEX($AT$4:$AX$131,ROUNDUP(ROWS(H$4:H219)/5,0),MOD(ROWS(H$4:H219)-1,5)+1)</f>
        <v>146.85220000000001</v>
      </c>
      <c r="BI219">
        <f>INDEX($BC$4:$BG$131,ROUNDUP(ROWS(H$4:H219)/5,0),MOD(ROWS(H$4:H219)-1,5)+1)</f>
        <v>9.4329000000000001</v>
      </c>
      <c r="BP219">
        <f>INDEX($BJ$4:$BN$131,ROUNDUP(ROWS(H$4:H219)/5,0),MOD(ROWS(H$4:H219)-1,5)+1)</f>
        <v>63.3887</v>
      </c>
    </row>
    <row r="220" spans="7:68" x14ac:dyDescent="0.2">
      <c r="G220">
        <f>INDEX($A$4:$E$131,ROUNDUP(ROWS(H$4:H220)/5,0),MOD(ROWS(H$4:H220)-1,5)+1)</f>
        <v>21.449200000000001</v>
      </c>
      <c r="P220">
        <f>INDEX($J$4:$N$131,ROUNDUP(ROWS(H$4:H220)/5,0),MOD(ROWS(H$4:H220)-1,5)+1)</f>
        <v>14.877599999999999</v>
      </c>
      <c r="Y220">
        <f>INDEX($S$4:$W$131,ROUNDUP(ROWS(H$4:H220)/5,0),MOD(ROWS(H$4:H220)-1,5)+1)</f>
        <v>6154.2579999999998</v>
      </c>
      <c r="AH220">
        <f>INDEX($AB$4:$AF$131,ROUNDUP(ROWS(H$4:H220)/5,0),MOD(ROWS(H$4:H220)-1,5)+1)</f>
        <v>8.6940000000000008</v>
      </c>
      <c r="AQ220">
        <f>INDEX($AK$4:$AO$131,ROUNDUP(ROWS(H$4:H220)/5,0),MOD(ROWS(H$4:H220)-1,5)+1)</f>
        <v>3.9388000000000001</v>
      </c>
      <c r="AZ220">
        <f>INDEX($AT$4:$AX$131,ROUNDUP(ROWS(H$4:H220)/5,0),MOD(ROWS(H$4:H220)-1,5)+1)</f>
        <v>18.163399999999999</v>
      </c>
      <c r="BI220">
        <f>INDEX($BC$4:$BG$131,ROUNDUP(ROWS(H$4:H220)/5,0),MOD(ROWS(H$4:H220)-1,5)+1)</f>
        <v>8.5305999999999997</v>
      </c>
      <c r="BP220">
        <f>INDEX($BJ$4:$BN$131,ROUNDUP(ROWS(H$4:H220)/5,0),MOD(ROWS(H$4:H220)-1,5)+1)</f>
        <v>43.816400000000002</v>
      </c>
    </row>
    <row r="221" spans="7:68" x14ac:dyDescent="0.2">
      <c r="G221">
        <f>INDEX($A$4:$E$131,ROUNDUP(ROWS(H$4:H221)/5,0),MOD(ROWS(H$4:H221)-1,5)+1)</f>
        <v>42.533200000000001</v>
      </c>
      <c r="P221">
        <f>INDEX($J$4:$N$131,ROUNDUP(ROWS(H$4:H221)/5,0),MOD(ROWS(H$4:H221)-1,5)+1)</f>
        <v>26.9954</v>
      </c>
      <c r="Y221">
        <f>INDEX($S$4:$W$131,ROUNDUP(ROWS(H$4:H221)/5,0),MOD(ROWS(H$4:H221)-1,5)+1)</f>
        <v>7346.6409999999996</v>
      </c>
      <c r="AH221">
        <f>INDEX($AB$4:$AF$131,ROUNDUP(ROWS(H$4:H221)/5,0),MOD(ROWS(H$4:H221)-1,5)+1)</f>
        <v>9.3866999999999994</v>
      </c>
      <c r="AQ221">
        <f>INDEX($AK$4:$AO$131,ROUNDUP(ROWS(H$4:H221)/5,0),MOD(ROWS(H$4:H221)-1,5)+1)</f>
        <v>8.8444000000000003</v>
      </c>
      <c r="AZ221">
        <f>INDEX($AT$4:$AX$131,ROUNDUP(ROWS(H$4:H221)/5,0),MOD(ROWS(H$4:H221)-1,5)+1)</f>
        <v>20.1556</v>
      </c>
      <c r="BI221">
        <f>INDEX($BC$4:$BG$131,ROUNDUP(ROWS(H$4:H221)/5,0),MOD(ROWS(H$4:H221)-1,5)+1)</f>
        <v>21.071000000000002</v>
      </c>
      <c r="BP221">
        <f>INDEX($BJ$4:$BN$131,ROUNDUP(ROWS(H$4:H221)/5,0),MOD(ROWS(H$4:H221)-1,5)+1)</f>
        <v>83.906199999999998</v>
      </c>
    </row>
    <row r="222" spans="7:68" x14ac:dyDescent="0.2">
      <c r="G222">
        <f>INDEX($A$4:$E$131,ROUNDUP(ROWS(H$4:H222)/5,0),MOD(ROWS(H$4:H222)-1,5)+1)</f>
        <v>86.880200000000002</v>
      </c>
      <c r="P222">
        <f>INDEX($J$4:$N$131,ROUNDUP(ROWS(H$4:H222)/5,0),MOD(ROWS(H$4:H222)-1,5)+1)</f>
        <v>68.352900000000005</v>
      </c>
      <c r="Y222">
        <f>INDEX($S$4:$W$131,ROUNDUP(ROWS(H$4:H222)/5,0),MOD(ROWS(H$4:H222)-1,5)+1)</f>
        <v>4677.1090000000004</v>
      </c>
      <c r="AH222">
        <f>INDEX($AB$4:$AF$131,ROUNDUP(ROWS(H$4:H222)/5,0),MOD(ROWS(H$4:H222)-1,5)+1)</f>
        <v>10.5365</v>
      </c>
      <c r="AQ222">
        <f>INDEX($AK$4:$AO$131,ROUNDUP(ROWS(H$4:H222)/5,0),MOD(ROWS(H$4:H222)-1,5)+1)</f>
        <v>20.451799999999999</v>
      </c>
      <c r="AZ222">
        <f>INDEX($AT$4:$AX$131,ROUNDUP(ROWS(H$4:H222)/5,0),MOD(ROWS(H$4:H222)-1,5)+1)</f>
        <v>31.122399999999999</v>
      </c>
      <c r="BI222">
        <f>INDEX($BC$4:$BG$131,ROUNDUP(ROWS(H$4:H222)/5,0),MOD(ROWS(H$4:H222)-1,5)+1)</f>
        <v>39.404899999999998</v>
      </c>
      <c r="BP222">
        <f>INDEX($BJ$4:$BN$131,ROUNDUP(ROWS(H$4:H222)/5,0),MOD(ROWS(H$4:H222)-1,5)+1)</f>
        <v>228.0651</v>
      </c>
    </row>
    <row r="223" spans="7:68" x14ac:dyDescent="0.2">
      <c r="G223">
        <f>INDEX($A$4:$E$131,ROUNDUP(ROWS(H$4:H223)/5,0),MOD(ROWS(H$4:H223)-1,5)+1)</f>
        <v>55.790399999999998</v>
      </c>
      <c r="P223">
        <f>INDEX($J$4:$N$131,ROUNDUP(ROWS(H$4:H223)/5,0),MOD(ROWS(H$4:H223)-1,5)+1)</f>
        <v>23.298200000000001</v>
      </c>
      <c r="Y223">
        <f>INDEX($S$4:$W$131,ROUNDUP(ROWS(H$4:H223)/5,0),MOD(ROWS(H$4:H223)-1,5)+1)</f>
        <v>5672.8130000000001</v>
      </c>
      <c r="AH223">
        <f>INDEX($AB$4:$AF$131,ROUNDUP(ROWS(H$4:H223)/5,0),MOD(ROWS(H$4:H223)-1,5)+1)</f>
        <v>6.4180000000000001</v>
      </c>
      <c r="AQ223">
        <f>INDEX($AK$4:$AO$131,ROUNDUP(ROWS(H$4:H223)/5,0),MOD(ROWS(H$4:H223)-1,5)+1)</f>
        <v>11.9701</v>
      </c>
      <c r="AZ223">
        <f>INDEX($AT$4:$AX$131,ROUNDUP(ROWS(H$4:H223)/5,0),MOD(ROWS(H$4:H223)-1,5)+1)</f>
        <v>17.835899999999999</v>
      </c>
      <c r="BI223">
        <f>INDEX($BC$4:$BG$131,ROUNDUP(ROWS(H$4:H223)/5,0),MOD(ROWS(H$4:H223)-1,5)+1)</f>
        <v>34.582000000000001</v>
      </c>
      <c r="BP223">
        <f>INDEX($BJ$4:$BN$131,ROUNDUP(ROWS(H$4:H223)/5,0),MOD(ROWS(H$4:H223)-1,5)+1)</f>
        <v>153.4023</v>
      </c>
    </row>
    <row r="224" spans="7:68" x14ac:dyDescent="0.2">
      <c r="G224">
        <f>INDEX($A$4:$E$131,ROUNDUP(ROWS(H$4:H224)/5,0),MOD(ROWS(H$4:H224)-1,5)+1)</f>
        <v>80.859399999999994</v>
      </c>
      <c r="P224">
        <f>INDEX($J$4:$N$131,ROUNDUP(ROWS(H$4:H224)/5,0),MOD(ROWS(H$4:H224)-1,5)+1)</f>
        <v>41.1875</v>
      </c>
      <c r="Y224">
        <f>INDEX($S$4:$W$131,ROUNDUP(ROWS(H$4:H224)/5,0),MOD(ROWS(H$4:H224)-1,5)+1)</f>
        <v>6256.1459999999997</v>
      </c>
      <c r="AH224">
        <f>INDEX($AB$4:$AF$131,ROUNDUP(ROWS(H$4:H224)/5,0),MOD(ROWS(H$4:H224)-1,5)+1)</f>
        <v>4</v>
      </c>
      <c r="AQ224">
        <f>INDEX($AK$4:$AO$131,ROUNDUP(ROWS(H$4:H224)/5,0),MOD(ROWS(H$4:H224)-1,5)+1)</f>
        <v>13.9063</v>
      </c>
      <c r="AZ224">
        <f>INDEX($AT$4:$AX$131,ROUNDUP(ROWS(H$4:H224)/5,0),MOD(ROWS(H$4:H224)-1,5)+1)</f>
        <v>22.421900000000001</v>
      </c>
      <c r="BI224">
        <f>INDEX($BC$4:$BG$131,ROUNDUP(ROWS(H$4:H224)/5,0),MOD(ROWS(H$4:H224)-1,5)+1)</f>
        <v>30.020800000000001</v>
      </c>
      <c r="BP224">
        <f>INDEX($BJ$4:$BN$131,ROUNDUP(ROWS(H$4:H224)/5,0),MOD(ROWS(H$4:H224)-1,5)+1)</f>
        <v>140.21870000000001</v>
      </c>
    </row>
    <row r="225" spans="7:68" x14ac:dyDescent="0.2">
      <c r="G225">
        <f>INDEX($A$4:$E$131,ROUNDUP(ROWS(H$4:H225)/5,0),MOD(ROWS(H$4:H225)-1,5)+1)</f>
        <v>70.693399999999997</v>
      </c>
      <c r="P225">
        <f>INDEX($J$4:$N$131,ROUNDUP(ROWS(H$4:H225)/5,0),MOD(ROWS(H$4:H225)-1,5)+1)</f>
        <v>39.429699999999997</v>
      </c>
      <c r="Y225">
        <f>INDEX($S$4:$W$131,ROUNDUP(ROWS(H$4:H225)/5,0),MOD(ROWS(H$4:H225)-1,5)+1)</f>
        <v>6114.2190000000001</v>
      </c>
      <c r="AH225">
        <f>INDEX($AB$4:$AF$131,ROUNDUP(ROWS(H$4:H225)/5,0),MOD(ROWS(H$4:H225)-1,5)+1)</f>
        <v>7.3495999999999997</v>
      </c>
      <c r="AQ225">
        <f>INDEX($AK$4:$AO$131,ROUNDUP(ROWS(H$4:H225)/5,0),MOD(ROWS(H$4:H225)-1,5)+1)</f>
        <v>14.3066</v>
      </c>
      <c r="AZ225">
        <f>INDEX($AT$4:$AX$131,ROUNDUP(ROWS(H$4:H225)/5,0),MOD(ROWS(H$4:H225)-1,5)+1)</f>
        <v>67.753900000000002</v>
      </c>
      <c r="BI225">
        <f>INDEX($BC$4:$BG$131,ROUNDUP(ROWS(H$4:H225)/5,0),MOD(ROWS(H$4:H225)-1,5)+1)</f>
        <v>15.085900000000001</v>
      </c>
      <c r="BP225">
        <f>INDEX($BJ$4:$BN$131,ROUNDUP(ROWS(H$4:H225)/5,0),MOD(ROWS(H$4:H225)-1,5)+1)</f>
        <v>72.220699999999994</v>
      </c>
    </row>
    <row r="226" spans="7:68" x14ac:dyDescent="0.2">
      <c r="G226">
        <f>INDEX($A$4:$E$131,ROUNDUP(ROWS(H$4:H226)/5,0),MOD(ROWS(H$4:H226)-1,5)+1)</f>
        <v>62.962899999999998</v>
      </c>
      <c r="P226">
        <f>INDEX($J$4:$N$131,ROUNDUP(ROWS(H$4:H226)/5,0),MOD(ROWS(H$4:H226)-1,5)+1)</f>
        <v>22.3184</v>
      </c>
      <c r="Y226">
        <f>INDEX($S$4:$W$131,ROUNDUP(ROWS(H$4:H226)/5,0),MOD(ROWS(H$4:H226)-1,5)+1)</f>
        <v>5039.2190000000001</v>
      </c>
      <c r="AH226">
        <f>INDEX($AB$4:$AF$131,ROUNDUP(ROWS(H$4:H226)/5,0),MOD(ROWS(H$4:H226)-1,5)+1)</f>
        <v>15.252000000000001</v>
      </c>
      <c r="AQ226">
        <f>INDEX($AK$4:$AO$131,ROUNDUP(ROWS(H$4:H226)/5,0),MOD(ROWS(H$4:H226)-1,5)+1)</f>
        <v>12.925800000000001</v>
      </c>
      <c r="AZ226">
        <f>INDEX($AT$4:$AX$131,ROUNDUP(ROWS(H$4:H226)/5,0),MOD(ROWS(H$4:H226)-1,5)+1)</f>
        <v>55.480499999999999</v>
      </c>
      <c r="BI226">
        <f>INDEX($BC$4:$BG$131,ROUNDUP(ROWS(H$4:H226)/5,0),MOD(ROWS(H$4:H226)-1,5)+1)</f>
        <v>13</v>
      </c>
      <c r="BP226">
        <f>INDEX($BJ$4:$BN$131,ROUNDUP(ROWS(H$4:H226)/5,0),MOD(ROWS(H$4:H226)-1,5)+1)</f>
        <v>85.681600000000003</v>
      </c>
    </row>
    <row r="227" spans="7:68" x14ac:dyDescent="0.2">
      <c r="G227">
        <f>INDEX($A$4:$E$131,ROUNDUP(ROWS(H$4:H227)/5,0),MOD(ROWS(H$4:H227)-1,5)+1)</f>
        <v>58.724600000000002</v>
      </c>
      <c r="P227">
        <f>INDEX($J$4:$N$131,ROUNDUP(ROWS(H$4:H227)/5,0),MOD(ROWS(H$4:H227)-1,5)+1)</f>
        <v>28.618500000000001</v>
      </c>
      <c r="Y227">
        <f>INDEX($S$4:$W$131,ROUNDUP(ROWS(H$4:H227)/5,0),MOD(ROWS(H$4:H227)-1,5)+1)</f>
        <v>3940</v>
      </c>
      <c r="AH227">
        <f>INDEX($AB$4:$AF$131,ROUNDUP(ROWS(H$4:H227)/5,0),MOD(ROWS(H$4:H227)-1,5)+1)</f>
        <v>6.6230000000000002</v>
      </c>
      <c r="AQ227">
        <f>INDEX($AK$4:$AO$131,ROUNDUP(ROWS(H$4:H227)/5,0),MOD(ROWS(H$4:H227)-1,5)+1)</f>
        <v>15.0677</v>
      </c>
      <c r="AZ227">
        <f>INDEX($AT$4:$AX$131,ROUNDUP(ROWS(H$4:H227)/5,0),MOD(ROWS(H$4:H227)-1,5)+1)</f>
        <v>29.5169</v>
      </c>
      <c r="BI227">
        <f>INDEX($BC$4:$BG$131,ROUNDUP(ROWS(H$4:H227)/5,0),MOD(ROWS(H$4:H227)-1,5)+1)</f>
        <v>13</v>
      </c>
      <c r="BP227">
        <f>INDEX($BJ$4:$BN$131,ROUNDUP(ROWS(H$4:H227)/5,0),MOD(ROWS(H$4:H227)-1,5)+1)</f>
        <v>106.6862</v>
      </c>
    </row>
    <row r="228" spans="7:68" x14ac:dyDescent="0.2">
      <c r="G228">
        <f>INDEX($A$4:$E$131,ROUNDUP(ROWS(H$4:H228)/5,0),MOD(ROWS(H$4:H228)-1,5)+1)</f>
        <v>17.498699999999999</v>
      </c>
      <c r="P228">
        <f>INDEX($J$4:$N$131,ROUNDUP(ROWS(H$4:H228)/5,0),MOD(ROWS(H$4:H228)-1,5)+1)</f>
        <v>12.5352</v>
      </c>
      <c r="Y228">
        <f>INDEX($S$4:$W$131,ROUNDUP(ROWS(H$4:H228)/5,0),MOD(ROWS(H$4:H228)-1,5)+1)</f>
        <v>2022.682</v>
      </c>
      <c r="AH228">
        <f>INDEX($AB$4:$AF$131,ROUNDUP(ROWS(H$4:H228)/5,0),MOD(ROWS(H$4:H228)-1,5)+1)</f>
        <v>6.4973999999999998</v>
      </c>
      <c r="AQ228">
        <f>INDEX($AK$4:$AO$131,ROUNDUP(ROWS(H$4:H228)/5,0),MOD(ROWS(H$4:H228)-1,5)+1)</f>
        <v>5.5189000000000004</v>
      </c>
      <c r="AZ228">
        <f>INDEX($AT$4:$AX$131,ROUNDUP(ROWS(H$4:H228)/5,0),MOD(ROWS(H$4:H228)-1,5)+1)</f>
        <v>18.446000000000002</v>
      </c>
      <c r="BI228">
        <f>INDEX($BC$4:$BG$131,ROUNDUP(ROWS(H$4:H228)/5,0),MOD(ROWS(H$4:H228)-1,5)+1)</f>
        <v>5.9427000000000003</v>
      </c>
      <c r="BP228">
        <f>INDEX($BJ$4:$BN$131,ROUNDUP(ROWS(H$4:H228)/5,0),MOD(ROWS(H$4:H228)-1,5)+1)</f>
        <v>47.349600000000002</v>
      </c>
    </row>
    <row r="229" spans="7:68" x14ac:dyDescent="0.2">
      <c r="G229">
        <f>INDEX($A$4:$E$131,ROUNDUP(ROWS(H$4:H229)/5,0),MOD(ROWS(H$4:H229)-1,5)+1)</f>
        <v>31.938800000000001</v>
      </c>
      <c r="P229">
        <f>INDEX($J$4:$N$131,ROUNDUP(ROWS(H$4:H229)/5,0),MOD(ROWS(H$4:H229)-1,5)+1)</f>
        <v>14.828099999999999</v>
      </c>
      <c r="Y229">
        <f>INDEX($S$4:$W$131,ROUNDUP(ROWS(H$4:H229)/5,0),MOD(ROWS(H$4:H229)-1,5)+1)</f>
        <v>4432.7079999999996</v>
      </c>
      <c r="AH229">
        <f>INDEX($AB$4:$AF$131,ROUNDUP(ROWS(H$4:H229)/5,0),MOD(ROWS(H$4:H229)-1,5)+1)</f>
        <v>4.3411</v>
      </c>
      <c r="AQ229">
        <f>INDEX($AK$4:$AO$131,ROUNDUP(ROWS(H$4:H229)/5,0),MOD(ROWS(H$4:H229)-1,5)+1)</f>
        <v>7.6093999999999999</v>
      </c>
      <c r="AZ229">
        <f>INDEX($AT$4:$AX$131,ROUNDUP(ROWS(H$4:H229)/5,0),MOD(ROWS(H$4:H229)-1,5)+1)</f>
        <v>15.8893</v>
      </c>
      <c r="BI229">
        <f>INDEX($BC$4:$BG$131,ROUNDUP(ROWS(H$4:H229)/5,0),MOD(ROWS(H$4:H229)-1,5)+1)</f>
        <v>7.8047000000000004</v>
      </c>
      <c r="BP229">
        <f>INDEX($BJ$4:$BN$131,ROUNDUP(ROWS(H$4:H229)/5,0),MOD(ROWS(H$4:H229)-1,5)+1)</f>
        <v>35.950499999999998</v>
      </c>
    </row>
    <row r="230" spans="7:68" x14ac:dyDescent="0.2">
      <c r="G230">
        <f>INDEX($A$4:$E$131,ROUNDUP(ROWS(H$4:H230)/5,0),MOD(ROWS(H$4:H230)-1,5)+1)</f>
        <v>29.020800000000001</v>
      </c>
      <c r="P230">
        <f>INDEX($J$4:$N$131,ROUNDUP(ROWS(H$4:H230)/5,0),MOD(ROWS(H$4:H230)-1,5)+1)</f>
        <v>64.8001</v>
      </c>
      <c r="Y230">
        <f>INDEX($S$4:$W$131,ROUNDUP(ROWS(H$4:H230)/5,0),MOD(ROWS(H$4:H230)-1,5)+1)</f>
        <v>4076.7190000000001</v>
      </c>
      <c r="AH230">
        <f>INDEX($AB$4:$AF$131,ROUNDUP(ROWS(H$4:H230)/5,0),MOD(ROWS(H$4:H230)-1,5)+1)</f>
        <v>13.561199999999999</v>
      </c>
      <c r="AQ230">
        <f>INDEX($AK$4:$AO$131,ROUNDUP(ROWS(H$4:H230)/5,0),MOD(ROWS(H$4:H230)-1,5)+1)</f>
        <v>23.892600000000002</v>
      </c>
      <c r="AZ230">
        <f>INDEX($AT$4:$AX$131,ROUNDUP(ROWS(H$4:H230)/5,0),MOD(ROWS(H$4:H230)-1,5)+1)</f>
        <v>74.391300000000001</v>
      </c>
      <c r="BI230">
        <f>INDEX($BC$4:$BG$131,ROUNDUP(ROWS(H$4:H230)/5,0),MOD(ROWS(H$4:H230)-1,5)+1)</f>
        <v>16.086600000000001</v>
      </c>
      <c r="BP230">
        <f>INDEX($BJ$4:$BN$131,ROUNDUP(ROWS(H$4:H230)/5,0),MOD(ROWS(H$4:H230)-1,5)+1)</f>
        <v>90.636099999999999</v>
      </c>
    </row>
    <row r="231" spans="7:68" x14ac:dyDescent="0.2">
      <c r="G231">
        <f>INDEX($A$4:$E$131,ROUNDUP(ROWS(H$4:H231)/5,0),MOD(ROWS(H$4:H231)-1,5)+1)</f>
        <v>33.716799999999999</v>
      </c>
      <c r="P231">
        <f>INDEX($J$4:$N$131,ROUNDUP(ROWS(H$4:H231)/5,0),MOD(ROWS(H$4:H231)-1,5)+1)</f>
        <v>73.232399999999998</v>
      </c>
      <c r="Y231">
        <f>INDEX($S$4:$W$131,ROUNDUP(ROWS(H$4:H231)/5,0),MOD(ROWS(H$4:H231)-1,5)+1)</f>
        <v>6466.4319999999998</v>
      </c>
      <c r="AH231">
        <f>INDEX($AB$4:$AF$131,ROUNDUP(ROWS(H$4:H231)/5,0),MOD(ROWS(H$4:H231)-1,5)+1)</f>
        <v>9.7780000000000005</v>
      </c>
      <c r="AQ231">
        <f>INDEX($AK$4:$AO$131,ROUNDUP(ROWS(H$4:H231)/5,0),MOD(ROWS(H$4:H231)-1,5)+1)</f>
        <v>31.367799999999999</v>
      </c>
      <c r="AZ231">
        <f>INDEX($AT$4:$AX$131,ROUNDUP(ROWS(H$4:H231)/5,0),MOD(ROWS(H$4:H231)-1,5)+1)</f>
        <v>103.3613</v>
      </c>
      <c r="BI231">
        <f>INDEX($BC$4:$BG$131,ROUNDUP(ROWS(H$4:H231)/5,0),MOD(ROWS(H$4:H231)-1,5)+1)</f>
        <v>16.769500000000001</v>
      </c>
      <c r="BP231">
        <f>INDEX($BJ$4:$BN$131,ROUNDUP(ROWS(H$4:H231)/5,0),MOD(ROWS(H$4:H231)-1,5)+1)</f>
        <v>138.6172</v>
      </c>
    </row>
    <row r="232" spans="7:68" x14ac:dyDescent="0.2">
      <c r="G232">
        <f>INDEX($A$4:$E$131,ROUNDUP(ROWS(H$4:H232)/5,0),MOD(ROWS(H$4:H232)-1,5)+1)</f>
        <v>51.540399999999998</v>
      </c>
      <c r="P232">
        <f>INDEX($J$4:$N$131,ROUNDUP(ROWS(H$4:H232)/5,0),MOD(ROWS(H$4:H232)-1,5)+1)</f>
        <v>10.726599999999999</v>
      </c>
      <c r="Y232">
        <f>INDEX($S$4:$W$131,ROUNDUP(ROWS(H$4:H232)/5,0),MOD(ROWS(H$4:H232)-1,5)+1)</f>
        <v>7812.5259999999998</v>
      </c>
      <c r="AH232">
        <f>INDEX($AB$4:$AF$131,ROUNDUP(ROWS(H$4:H232)/5,0),MOD(ROWS(H$4:H232)-1,5)+1)</f>
        <v>2.5455999999999999</v>
      </c>
      <c r="AQ232">
        <f>INDEX($AK$4:$AO$131,ROUNDUP(ROWS(H$4:H232)/5,0),MOD(ROWS(H$4:H232)-1,5)+1)</f>
        <v>12.362</v>
      </c>
      <c r="AZ232">
        <f>INDEX($AT$4:$AX$131,ROUNDUP(ROWS(H$4:H232)/5,0),MOD(ROWS(H$4:H232)-1,5)+1)</f>
        <v>12.453099999999999</v>
      </c>
      <c r="BI232">
        <f>INDEX($BC$4:$BG$131,ROUNDUP(ROWS(H$4:H232)/5,0),MOD(ROWS(H$4:H232)-1,5)+1)</f>
        <v>5.4543999999999997</v>
      </c>
      <c r="BP232">
        <f>INDEX($BJ$4:$BN$131,ROUNDUP(ROWS(H$4:H232)/5,0),MOD(ROWS(H$4:H232)-1,5)+1)</f>
        <v>47.2669</v>
      </c>
    </row>
    <row r="233" spans="7:68" x14ac:dyDescent="0.2">
      <c r="G233">
        <f>INDEX($A$4:$E$131,ROUNDUP(ROWS(H$4:H233)/5,0),MOD(ROWS(H$4:H233)-1,5)+1)</f>
        <v>89.830100000000002</v>
      </c>
      <c r="P233">
        <f>INDEX($J$4:$N$131,ROUNDUP(ROWS(H$4:H233)/5,0),MOD(ROWS(H$4:H233)-1,5)+1)</f>
        <v>15.976599999999999</v>
      </c>
      <c r="Y233">
        <f>INDEX($S$4:$W$131,ROUNDUP(ROWS(H$4:H233)/5,0),MOD(ROWS(H$4:H233)-1,5)+1)</f>
        <v>4647.0309999999999</v>
      </c>
      <c r="AH233">
        <f>INDEX($AB$4:$AF$131,ROUNDUP(ROWS(H$4:H233)/5,0),MOD(ROWS(H$4:H233)-1,5)+1)</f>
        <v>4.3293999999999997</v>
      </c>
      <c r="AQ233">
        <f>INDEX($AK$4:$AO$131,ROUNDUP(ROWS(H$4:H233)/5,0),MOD(ROWS(H$4:H233)-1,5)+1)</f>
        <v>20.623699999999999</v>
      </c>
      <c r="AZ233">
        <f>INDEX($AT$4:$AX$131,ROUNDUP(ROWS(H$4:H233)/5,0),MOD(ROWS(H$4:H233)-1,5)+1)</f>
        <v>14.976599999999999</v>
      </c>
      <c r="BI233">
        <f>INDEX($BC$4:$BG$131,ROUNDUP(ROWS(H$4:H233)/5,0),MOD(ROWS(H$4:H233)-1,5)+1)</f>
        <v>8.9883000000000006</v>
      </c>
      <c r="BP233">
        <f>INDEX($BJ$4:$BN$131,ROUNDUP(ROWS(H$4:H233)/5,0),MOD(ROWS(H$4:H233)-1,5)+1)</f>
        <v>90.141900000000007</v>
      </c>
    </row>
    <row r="234" spans="7:68" x14ac:dyDescent="0.2">
      <c r="G234">
        <f>INDEX($A$4:$E$131,ROUNDUP(ROWS(H$4:H234)/5,0),MOD(ROWS(H$4:H234)-1,5)+1)</f>
        <v>123.0299</v>
      </c>
      <c r="P234">
        <f>INDEX($J$4:$N$131,ROUNDUP(ROWS(H$4:H234)/5,0),MOD(ROWS(H$4:H234)-1,5)+1)</f>
        <v>17.582000000000001</v>
      </c>
      <c r="Y234">
        <f>INDEX($S$4:$W$131,ROUNDUP(ROWS(H$4:H234)/5,0),MOD(ROWS(H$4:H234)-1,5)+1)</f>
        <v>3198.203</v>
      </c>
      <c r="AH234">
        <f>INDEX($AB$4:$AF$131,ROUNDUP(ROWS(H$4:H234)/5,0),MOD(ROWS(H$4:H234)-1,5)+1)</f>
        <v>5</v>
      </c>
      <c r="AQ234">
        <f>INDEX($AK$4:$AO$131,ROUNDUP(ROWS(H$4:H234)/5,0),MOD(ROWS(H$4:H234)-1,5)+1)</f>
        <v>24.776</v>
      </c>
      <c r="AZ234">
        <f>INDEX($AT$4:$AX$131,ROUNDUP(ROWS(H$4:H234)/5,0),MOD(ROWS(H$4:H234)-1,5)+1)</f>
        <v>16.582000000000001</v>
      </c>
      <c r="BI234">
        <f>INDEX($BC$4:$BG$131,ROUNDUP(ROWS(H$4:H234)/5,0),MOD(ROWS(H$4:H234)-1,5)+1)</f>
        <v>16.6419</v>
      </c>
      <c r="BP234">
        <f>INDEX($BJ$4:$BN$131,ROUNDUP(ROWS(H$4:H234)/5,0),MOD(ROWS(H$4:H234)-1,5)+1)</f>
        <v>96.402299999999997</v>
      </c>
    </row>
    <row r="235" spans="7:68" x14ac:dyDescent="0.2">
      <c r="G235">
        <f>INDEX($A$4:$E$131,ROUNDUP(ROWS(H$4:H235)/5,0),MOD(ROWS(H$4:H235)-1,5)+1)</f>
        <v>53.414099999999998</v>
      </c>
      <c r="P235">
        <f>INDEX($J$4:$N$131,ROUNDUP(ROWS(H$4:H235)/5,0),MOD(ROWS(H$4:H235)-1,5)+1)</f>
        <v>13.247999999999999</v>
      </c>
      <c r="Y235">
        <f>INDEX($S$4:$W$131,ROUNDUP(ROWS(H$4:H235)/5,0),MOD(ROWS(H$4:H235)-1,5)+1)</f>
        <v>4750.5469999999996</v>
      </c>
      <c r="AH235">
        <f>INDEX($AB$4:$AF$131,ROUNDUP(ROWS(H$4:H235)/5,0),MOD(ROWS(H$4:H235)-1,5)+1)</f>
        <v>11.024699999999999</v>
      </c>
      <c r="AQ235">
        <f>INDEX($AK$4:$AO$131,ROUNDUP(ROWS(H$4:H235)/5,0),MOD(ROWS(H$4:H235)-1,5)+1)</f>
        <v>11.033200000000001</v>
      </c>
      <c r="AZ235">
        <f>INDEX($AT$4:$AX$131,ROUNDUP(ROWS(H$4:H235)/5,0),MOD(ROWS(H$4:H235)-1,5)+1)</f>
        <v>21.901</v>
      </c>
      <c r="BI235">
        <f>INDEX($BC$4:$BG$131,ROUNDUP(ROWS(H$4:H235)/5,0),MOD(ROWS(H$4:H235)-1,5)+1)</f>
        <v>11.542299999999999</v>
      </c>
      <c r="BP235">
        <f>INDEX($BJ$4:$BN$131,ROUNDUP(ROWS(H$4:H235)/5,0),MOD(ROWS(H$4:H235)-1,5)+1)</f>
        <v>47.022799999999997</v>
      </c>
    </row>
    <row r="236" spans="7:68" x14ac:dyDescent="0.2">
      <c r="G236">
        <f>INDEX($A$4:$E$131,ROUNDUP(ROWS(H$4:H236)/5,0),MOD(ROWS(H$4:H236)-1,5)+1)</f>
        <v>105.14060000000001</v>
      </c>
      <c r="P236">
        <f>INDEX($J$4:$N$131,ROUNDUP(ROWS(H$4:H236)/5,0),MOD(ROWS(H$4:H236)-1,5)+1)</f>
        <v>15.164099999999999</v>
      </c>
      <c r="Y236">
        <f>INDEX($S$4:$W$131,ROUNDUP(ROWS(H$4:H236)/5,0),MOD(ROWS(H$4:H236)-1,5)+1)</f>
        <v>2827.8910000000001</v>
      </c>
      <c r="AH236">
        <f>INDEX($AB$4:$AF$131,ROUNDUP(ROWS(H$4:H236)/5,0),MOD(ROWS(H$4:H236)-1,5)+1)</f>
        <v>8.1640999999999995</v>
      </c>
      <c r="AQ236">
        <f>INDEX($AK$4:$AO$131,ROUNDUP(ROWS(H$4:H236)/5,0),MOD(ROWS(H$4:H236)-1,5)+1)</f>
        <v>34.539099999999998</v>
      </c>
      <c r="AZ236">
        <f>INDEX($AT$4:$AX$131,ROUNDUP(ROWS(H$4:H236)/5,0),MOD(ROWS(H$4:H236)-1,5)+1)</f>
        <v>17.515599999999999</v>
      </c>
      <c r="BI236">
        <f>INDEX($BC$4:$BG$131,ROUNDUP(ROWS(H$4:H236)/5,0),MOD(ROWS(H$4:H236)-1,5)+1)</f>
        <v>12.4062</v>
      </c>
      <c r="BP236">
        <f>INDEX($BJ$4:$BN$131,ROUNDUP(ROWS(H$4:H236)/5,0),MOD(ROWS(H$4:H236)-1,5)+1)</f>
        <v>81.218699999999998</v>
      </c>
    </row>
    <row r="237" spans="7:68" x14ac:dyDescent="0.2">
      <c r="G237">
        <f>INDEX($A$4:$E$131,ROUNDUP(ROWS(H$4:H237)/5,0),MOD(ROWS(H$4:H237)-1,5)+1)</f>
        <v>119.5033</v>
      </c>
      <c r="P237">
        <f>INDEX($J$4:$N$131,ROUNDUP(ROWS(H$4:H237)/5,0),MOD(ROWS(H$4:H237)-1,5)+1)</f>
        <v>35.9499</v>
      </c>
      <c r="Y237">
        <f>INDEX($S$4:$W$131,ROUNDUP(ROWS(H$4:H237)/5,0),MOD(ROWS(H$4:H237)-1,5)+1)</f>
        <v>3991.5630000000001</v>
      </c>
      <c r="AH237">
        <f>INDEX($AB$4:$AF$131,ROUNDUP(ROWS(H$4:H237)/5,0),MOD(ROWS(H$4:H237)-1,5)+1)</f>
        <v>33.020800000000001</v>
      </c>
      <c r="AQ237">
        <f>INDEX($AK$4:$AO$131,ROUNDUP(ROWS(H$4:H237)/5,0),MOD(ROWS(H$4:H237)-1,5)+1)</f>
        <v>17.989599999999999</v>
      </c>
      <c r="AZ237">
        <f>INDEX($AT$4:$AX$131,ROUNDUP(ROWS(H$4:H237)/5,0),MOD(ROWS(H$4:H237)-1,5)+1)</f>
        <v>42.455100000000002</v>
      </c>
      <c r="BI237">
        <f>INDEX($BC$4:$BG$131,ROUNDUP(ROWS(H$4:H237)/5,0),MOD(ROWS(H$4:H237)-1,5)+1)</f>
        <v>15.2422</v>
      </c>
      <c r="BP237">
        <f>INDEX($BJ$4:$BN$131,ROUNDUP(ROWS(H$4:H237)/5,0),MOD(ROWS(H$4:H237)-1,5)+1)</f>
        <v>82.210899999999995</v>
      </c>
    </row>
    <row r="238" spans="7:68" x14ac:dyDescent="0.2">
      <c r="G238">
        <f>INDEX($A$4:$E$131,ROUNDUP(ROWS(H$4:H238)/5,0),MOD(ROWS(H$4:H238)-1,5)+1)</f>
        <v>57.424500000000002</v>
      </c>
      <c r="P238">
        <f>INDEX($J$4:$N$131,ROUNDUP(ROWS(H$4:H238)/5,0),MOD(ROWS(H$4:H238)-1,5)+1)</f>
        <v>43.906300000000002</v>
      </c>
      <c r="Y238">
        <f>INDEX($S$4:$W$131,ROUNDUP(ROWS(H$4:H238)/5,0),MOD(ROWS(H$4:H238)-1,5)+1)</f>
        <v>5088.1769999999997</v>
      </c>
      <c r="AH238">
        <f>INDEX($AB$4:$AF$131,ROUNDUP(ROWS(H$4:H238)/5,0),MOD(ROWS(H$4:H238)-1,5)+1)</f>
        <v>56.697899999999997</v>
      </c>
      <c r="AQ238">
        <f>INDEX($AK$4:$AO$131,ROUNDUP(ROWS(H$4:H238)/5,0),MOD(ROWS(H$4:H238)-1,5)+1)</f>
        <v>7.4245000000000001</v>
      </c>
      <c r="AZ238">
        <f>INDEX($AT$4:$AX$131,ROUNDUP(ROWS(H$4:H238)/5,0),MOD(ROWS(H$4:H238)-1,5)+1)</f>
        <v>61</v>
      </c>
      <c r="BI238">
        <f>INDEX($BC$4:$BG$131,ROUNDUP(ROWS(H$4:H238)/5,0),MOD(ROWS(H$4:H238)-1,5)+1)</f>
        <v>9.1224000000000007</v>
      </c>
      <c r="BP238">
        <f>INDEX($BJ$4:$BN$131,ROUNDUP(ROWS(H$4:H238)/5,0),MOD(ROWS(H$4:H238)-1,5)+1)</f>
        <v>56.281199999999998</v>
      </c>
    </row>
    <row r="239" spans="7:68" x14ac:dyDescent="0.2">
      <c r="G239">
        <f>INDEX($A$4:$E$131,ROUNDUP(ROWS(H$4:H239)/5,0),MOD(ROWS(H$4:H239)-1,5)+1)</f>
        <v>44.578099999999999</v>
      </c>
      <c r="P239">
        <f>INDEX($J$4:$N$131,ROUNDUP(ROWS(H$4:H239)/5,0),MOD(ROWS(H$4:H239)-1,5)+1)</f>
        <v>28.6113</v>
      </c>
      <c r="Y239">
        <f>INDEX($S$4:$W$131,ROUNDUP(ROWS(H$4:H239)/5,0),MOD(ROWS(H$4:H239)-1,5)+1)</f>
        <v>4507.7730000000001</v>
      </c>
      <c r="AH239">
        <f>INDEX($AB$4:$AF$131,ROUNDUP(ROWS(H$4:H239)/5,0),MOD(ROWS(H$4:H239)-1,5)+1)</f>
        <v>32.715499999999999</v>
      </c>
      <c r="AQ239">
        <f>INDEX($AK$4:$AO$131,ROUNDUP(ROWS(H$4:H239)/5,0),MOD(ROWS(H$4:H239)-1,5)+1)</f>
        <v>6.3223000000000003</v>
      </c>
      <c r="AZ239">
        <f>INDEX($AT$4:$AX$131,ROUNDUP(ROWS(H$4:H239)/5,0),MOD(ROWS(H$4:H239)-1,5)+1)</f>
        <v>42.544899999999998</v>
      </c>
      <c r="BI239">
        <f>INDEX($BC$4:$BG$131,ROUNDUP(ROWS(H$4:H239)/5,0),MOD(ROWS(H$4:H239)-1,5)+1)</f>
        <v>9.2037999999999993</v>
      </c>
      <c r="BP239">
        <f>INDEX($BJ$4:$BN$131,ROUNDUP(ROWS(H$4:H239)/5,0),MOD(ROWS(H$4:H239)-1,5)+1)</f>
        <v>64.696600000000004</v>
      </c>
    </row>
    <row r="240" spans="7:68" x14ac:dyDescent="0.2">
      <c r="G240">
        <f>INDEX($A$4:$E$131,ROUNDUP(ROWS(H$4:H240)/5,0),MOD(ROWS(H$4:H240)-1,5)+1)</f>
        <v>35.337200000000003</v>
      </c>
      <c r="P240">
        <f>INDEX($J$4:$N$131,ROUNDUP(ROWS(H$4:H240)/5,0),MOD(ROWS(H$4:H240)-1,5)+1)</f>
        <v>19.325500000000002</v>
      </c>
      <c r="Y240">
        <f>INDEX($S$4:$W$131,ROUNDUP(ROWS(H$4:H240)/5,0),MOD(ROWS(H$4:H240)-1,5)+1)</f>
        <v>3703.9319999999998</v>
      </c>
      <c r="AH240">
        <f>INDEX($AB$4:$AF$131,ROUNDUP(ROWS(H$4:H240)/5,0),MOD(ROWS(H$4:H240)-1,5)+1)</f>
        <v>11.3314</v>
      </c>
      <c r="AQ240">
        <f>INDEX($AK$4:$AO$131,ROUNDUP(ROWS(H$4:H240)/5,0),MOD(ROWS(H$4:H240)-1,5)+1)</f>
        <v>6.3372000000000002</v>
      </c>
      <c r="AZ240">
        <f>INDEX($AT$4:$AX$131,ROUNDUP(ROWS(H$4:H240)/5,0),MOD(ROWS(H$4:H240)-1,5)+1)</f>
        <v>28.668600000000001</v>
      </c>
      <c r="BI240">
        <f>INDEX($BC$4:$BG$131,ROUNDUP(ROWS(H$4:H240)/5,0),MOD(ROWS(H$4:H240)-1,5)+1)</f>
        <v>8.3371999999999993</v>
      </c>
      <c r="BP240">
        <f>INDEX($BJ$4:$BN$131,ROUNDUP(ROWS(H$4:H240)/5,0),MOD(ROWS(H$4:H240)-1,5)+1)</f>
        <v>96.454400000000007</v>
      </c>
    </row>
    <row r="241" spans="7:68" x14ac:dyDescent="0.2">
      <c r="G241">
        <f>INDEX($A$4:$E$131,ROUNDUP(ROWS(H$4:H241)/5,0),MOD(ROWS(H$4:H241)-1,5)+1)</f>
        <v>21.574200000000001</v>
      </c>
      <c r="P241">
        <f>INDEX($J$4:$N$131,ROUNDUP(ROWS(H$4:H241)/5,0),MOD(ROWS(H$4:H241)-1,5)+1)</f>
        <v>9.1842000000000006</v>
      </c>
      <c r="Y241">
        <f>INDEX($S$4:$W$131,ROUNDUP(ROWS(H$4:H241)/5,0),MOD(ROWS(H$4:H241)-1,5)+1)</f>
        <v>4121.576</v>
      </c>
      <c r="AH241">
        <f>INDEX($AB$4:$AF$131,ROUNDUP(ROWS(H$4:H241)/5,0),MOD(ROWS(H$4:H241)-1,5)+1)</f>
        <v>9.3971</v>
      </c>
      <c r="AQ241">
        <f>INDEX($AK$4:$AO$131,ROUNDUP(ROWS(H$4:H241)/5,0),MOD(ROWS(H$4:H241)-1,5)+1)</f>
        <v>2.9927999999999999</v>
      </c>
      <c r="AZ241">
        <f>INDEX($AT$4:$AX$131,ROUNDUP(ROWS(H$4:H241)/5,0),MOD(ROWS(H$4:H241)-1,5)+1)</f>
        <v>16.177099999999999</v>
      </c>
      <c r="BI241">
        <f>INDEX($BC$4:$BG$131,ROUNDUP(ROWS(H$4:H241)/5,0),MOD(ROWS(H$4:H241)-1,5)+1)</f>
        <v>9</v>
      </c>
      <c r="BP241">
        <f>INDEX($BJ$4:$BN$131,ROUNDUP(ROWS(H$4:H241)/5,0),MOD(ROWS(H$4:H241)-1,5)+1)</f>
        <v>52.084000000000003</v>
      </c>
    </row>
    <row r="242" spans="7:68" x14ac:dyDescent="0.2">
      <c r="G242">
        <f>INDEX($A$4:$E$131,ROUNDUP(ROWS(H$4:H242)/5,0),MOD(ROWS(H$4:H242)-1,5)+1)</f>
        <v>29.309899999999999</v>
      </c>
      <c r="P242">
        <f>INDEX($J$4:$N$131,ROUNDUP(ROWS(H$4:H242)/5,0),MOD(ROWS(H$4:H242)-1,5)+1)</f>
        <v>9.6998999999999995</v>
      </c>
      <c r="Y242">
        <f>INDEX($S$4:$W$131,ROUNDUP(ROWS(H$4:H242)/5,0),MOD(ROWS(H$4:H242)-1,5)+1)</f>
        <v>4009.922</v>
      </c>
      <c r="AH242">
        <f>INDEX($AB$4:$AF$131,ROUNDUP(ROWS(H$4:H242)/5,0),MOD(ROWS(H$4:H242)-1,5)+1)</f>
        <v>7.2988</v>
      </c>
      <c r="AQ242">
        <f>INDEX($AK$4:$AO$131,ROUNDUP(ROWS(H$4:H242)/5,0),MOD(ROWS(H$4:H242)-1,5)+1)</f>
        <v>5.0702999999999996</v>
      </c>
      <c r="AZ242">
        <f>INDEX($AT$4:$AX$131,ROUNDUP(ROWS(H$4:H242)/5,0),MOD(ROWS(H$4:H242)-1,5)+1)</f>
        <v>14.2155</v>
      </c>
      <c r="BI242">
        <f>INDEX($BC$4:$BG$131,ROUNDUP(ROWS(H$4:H242)/5,0),MOD(ROWS(H$4:H242)-1,5)+1)</f>
        <v>15.434200000000001</v>
      </c>
      <c r="BP242">
        <f>INDEX($BJ$4:$BN$131,ROUNDUP(ROWS(H$4:H242)/5,0),MOD(ROWS(H$4:H242)-1,5)+1)</f>
        <v>75.809899999999999</v>
      </c>
    </row>
    <row r="243" spans="7:68" x14ac:dyDescent="0.2">
      <c r="G243">
        <f>INDEX($A$4:$E$131,ROUNDUP(ROWS(H$4:H243)/5,0),MOD(ROWS(H$4:H243)-1,5)+1)</f>
        <v>86</v>
      </c>
      <c r="P243">
        <f>INDEX($J$4:$N$131,ROUNDUP(ROWS(H$4:H243)/5,0),MOD(ROWS(H$4:H243)-1,5)+1)</f>
        <v>31.7135</v>
      </c>
      <c r="Y243">
        <f>INDEX($S$4:$W$131,ROUNDUP(ROWS(H$4:H243)/5,0),MOD(ROWS(H$4:H243)-1,5)+1)</f>
        <v>2339.4789999999998</v>
      </c>
      <c r="AH243">
        <f>INDEX($AB$4:$AF$131,ROUNDUP(ROWS(H$4:H243)/5,0),MOD(ROWS(H$4:H243)-1,5)+1)</f>
        <v>9.5702999999999996</v>
      </c>
      <c r="AQ243">
        <f>INDEX($AK$4:$AO$131,ROUNDUP(ROWS(H$4:H243)/5,0),MOD(ROWS(H$4:H243)-1,5)+1)</f>
        <v>14</v>
      </c>
      <c r="AZ243">
        <f>INDEX($AT$4:$AX$131,ROUNDUP(ROWS(H$4:H243)/5,0),MOD(ROWS(H$4:H243)-1,5)+1)</f>
        <v>22.2865</v>
      </c>
      <c r="BI243">
        <f>INDEX($BC$4:$BG$131,ROUNDUP(ROWS(H$4:H243)/5,0),MOD(ROWS(H$4:H243)-1,5)+1)</f>
        <v>18.1432</v>
      </c>
      <c r="BP243">
        <f>INDEX($BJ$4:$BN$131,ROUNDUP(ROWS(H$4:H243)/5,0),MOD(ROWS(H$4:H243)-1,5)+1)</f>
        <v>145.57550000000001</v>
      </c>
    </row>
    <row r="244" spans="7:68" x14ac:dyDescent="0.2">
      <c r="G244">
        <f>INDEX($A$4:$E$131,ROUNDUP(ROWS(H$4:H244)/5,0),MOD(ROWS(H$4:H244)-1,5)+1)</f>
        <v>83.833299999999994</v>
      </c>
      <c r="P244">
        <f>INDEX($J$4:$N$131,ROUNDUP(ROWS(H$4:H244)/5,0),MOD(ROWS(H$4:H244)-1,5)+1)</f>
        <v>32.708300000000001</v>
      </c>
      <c r="Y244">
        <f>INDEX($S$4:$W$131,ROUNDUP(ROWS(H$4:H244)/5,0),MOD(ROWS(H$4:H244)-1,5)+1)</f>
        <v>1085.8330000000001</v>
      </c>
      <c r="AH244">
        <f>INDEX($AB$4:$AF$131,ROUNDUP(ROWS(H$4:H244)/5,0),MOD(ROWS(H$4:H244)-1,5)+1)</f>
        <v>7</v>
      </c>
      <c r="AQ244">
        <f>INDEX($AK$4:$AO$131,ROUNDUP(ROWS(H$4:H244)/5,0),MOD(ROWS(H$4:H244)-1,5)+1)</f>
        <v>14</v>
      </c>
      <c r="AZ244">
        <f>INDEX($AT$4:$AX$131,ROUNDUP(ROWS(H$4:H244)/5,0),MOD(ROWS(H$4:H244)-1,5)+1)</f>
        <v>27.25</v>
      </c>
      <c r="BI244">
        <f>INDEX($BC$4:$BG$131,ROUNDUP(ROWS(H$4:H244)/5,0),MOD(ROWS(H$4:H244)-1,5)+1)</f>
        <v>19</v>
      </c>
      <c r="BP244">
        <f>INDEX($BJ$4:$BN$131,ROUNDUP(ROWS(H$4:H244)/5,0),MOD(ROWS(H$4:H244)-1,5)+1)</f>
        <v>163.9375</v>
      </c>
    </row>
    <row r="245" spans="7:68" x14ac:dyDescent="0.2">
      <c r="G245">
        <f>INDEX($A$4:$E$131,ROUNDUP(ROWS(H$4:H245)/5,0),MOD(ROWS(H$4:H245)-1,5)+1)</f>
        <v>70.899699999999996</v>
      </c>
      <c r="P245">
        <f>INDEX($J$4:$N$131,ROUNDUP(ROWS(H$4:H245)/5,0),MOD(ROWS(H$4:H245)-1,5)+1)</f>
        <v>44.110700000000001</v>
      </c>
      <c r="Y245">
        <f>INDEX($S$4:$W$131,ROUNDUP(ROWS(H$4:H245)/5,0),MOD(ROWS(H$4:H245)-1,5)+1)</f>
        <v>1650.0260000000001</v>
      </c>
      <c r="AH245">
        <f>INDEX($AB$4:$AF$131,ROUNDUP(ROWS(H$4:H245)/5,0),MOD(ROWS(H$4:H245)-1,5)+1)</f>
        <v>8.8684999999999992</v>
      </c>
      <c r="AQ245">
        <f>INDEX($AK$4:$AO$131,ROUNDUP(ROWS(H$4:H245)/5,0),MOD(ROWS(H$4:H245)-1,5)+1)</f>
        <v>15.1211</v>
      </c>
      <c r="AZ245">
        <f>INDEX($AT$4:$AX$131,ROUNDUP(ROWS(H$4:H245)/5,0),MOD(ROWS(H$4:H245)-1,5)+1)</f>
        <v>49.453099999999999</v>
      </c>
      <c r="BI245">
        <f>INDEX($BC$4:$BG$131,ROUNDUP(ROWS(H$4:H245)/5,0),MOD(ROWS(H$4:H245)-1,5)+1)</f>
        <v>17.878900000000002</v>
      </c>
      <c r="BP245">
        <f>INDEX($BJ$4:$BN$131,ROUNDUP(ROWS(H$4:H245)/5,0),MOD(ROWS(H$4:H245)-1,5)+1)</f>
        <v>185.0104</v>
      </c>
    </row>
    <row r="246" spans="7:68" x14ac:dyDescent="0.2">
      <c r="G246">
        <f>INDEX($A$4:$E$131,ROUNDUP(ROWS(H$4:H246)/5,0),MOD(ROWS(H$4:H246)-1,5)+1)</f>
        <v>55.005200000000002</v>
      </c>
      <c r="P246">
        <f>INDEX($J$4:$N$131,ROUNDUP(ROWS(H$4:H246)/5,0),MOD(ROWS(H$4:H246)-1,5)+1)</f>
        <v>34.022100000000002</v>
      </c>
      <c r="Y246">
        <f>INDEX($S$4:$W$131,ROUNDUP(ROWS(H$4:H246)/5,0),MOD(ROWS(H$4:H246)-1,5)+1)</f>
        <v>3439.2190000000001</v>
      </c>
      <c r="AH246">
        <f>INDEX($AB$4:$AF$131,ROUNDUP(ROWS(H$4:H246)/5,0),MOD(ROWS(H$4:H246)-1,5)+1)</f>
        <v>9.5032999999999994</v>
      </c>
      <c r="AQ246">
        <f>INDEX($AK$4:$AO$131,ROUNDUP(ROWS(H$4:H246)/5,0),MOD(ROWS(H$4:H246)-1,5)+1)</f>
        <v>11.507199999999999</v>
      </c>
      <c r="AZ246">
        <f>INDEX($AT$4:$AX$131,ROUNDUP(ROWS(H$4:H246)/5,0),MOD(ROWS(H$4:H246)-1,5)+1)</f>
        <v>46.033900000000003</v>
      </c>
      <c r="BI246">
        <f>INDEX($BC$4:$BG$131,ROUNDUP(ROWS(H$4:H246)/5,0),MOD(ROWS(H$4:H246)-1,5)+1)</f>
        <v>16.499300000000002</v>
      </c>
      <c r="BP246">
        <f>INDEX($BJ$4:$BN$131,ROUNDUP(ROWS(H$4:H246)/5,0),MOD(ROWS(H$4:H246)-1,5)+1)</f>
        <v>137.55529999999999</v>
      </c>
    </row>
    <row r="247" spans="7:68" x14ac:dyDescent="0.2">
      <c r="G247">
        <f>INDEX($A$4:$E$131,ROUNDUP(ROWS(H$4:H247)/5,0),MOD(ROWS(H$4:H247)-1,5)+1)</f>
        <v>51</v>
      </c>
      <c r="P247">
        <f>INDEX($J$4:$N$131,ROUNDUP(ROWS(H$4:H247)/5,0),MOD(ROWS(H$4:H247)-1,5)+1)</f>
        <v>17</v>
      </c>
      <c r="Y247">
        <f>INDEX($S$4:$W$131,ROUNDUP(ROWS(H$4:H247)/5,0),MOD(ROWS(H$4:H247)-1,5)+1)</f>
        <v>4040</v>
      </c>
      <c r="AH247">
        <f>INDEX($AB$4:$AF$131,ROUNDUP(ROWS(H$4:H247)/5,0),MOD(ROWS(H$4:H247)-1,5)+1)</f>
        <v>7</v>
      </c>
      <c r="AQ247">
        <f>INDEX($AK$4:$AO$131,ROUNDUP(ROWS(H$4:H247)/5,0),MOD(ROWS(H$4:H247)-1,5)+1)</f>
        <v>6</v>
      </c>
      <c r="AZ247">
        <f>INDEX($AT$4:$AX$131,ROUNDUP(ROWS(H$4:H247)/5,0),MOD(ROWS(H$4:H247)-1,5)+1)</f>
        <v>20</v>
      </c>
      <c r="BI247">
        <f>INDEX($BC$4:$BG$131,ROUNDUP(ROWS(H$4:H247)/5,0),MOD(ROWS(H$4:H247)-1,5)+1)</f>
        <v>17</v>
      </c>
      <c r="BP247">
        <f>INDEX($BJ$4:$BN$131,ROUNDUP(ROWS(H$4:H247)/5,0),MOD(ROWS(H$4:H247)-1,5)+1)</f>
        <v>95</v>
      </c>
    </row>
    <row r="248" spans="7:68" x14ac:dyDescent="0.2">
      <c r="G248">
        <f>INDEX($A$4:$E$131,ROUNDUP(ROWS(H$4:H248)/5,0),MOD(ROWS(H$4:H248)-1,5)+1)</f>
        <v>22.962900000000001</v>
      </c>
      <c r="P248">
        <f>INDEX($J$4:$N$131,ROUNDUP(ROWS(H$4:H248)/5,0),MOD(ROWS(H$4:H248)-1,5)+1)</f>
        <v>7.3319999999999999</v>
      </c>
      <c r="Y248">
        <f>INDEX($S$4:$W$131,ROUNDUP(ROWS(H$4:H248)/5,0),MOD(ROWS(H$4:H248)-1,5)+1)</f>
        <v>2396.4450000000002</v>
      </c>
      <c r="AH248">
        <f>INDEX($AB$4:$AF$131,ROUNDUP(ROWS(H$4:H248)/5,0),MOD(ROWS(H$4:H248)-1,5)+1)</f>
        <v>6.0331999999999999</v>
      </c>
      <c r="AQ248">
        <f>INDEX($AK$4:$AO$131,ROUNDUP(ROWS(H$4:H248)/5,0),MOD(ROWS(H$4:H248)-1,5)+1)</f>
        <v>3.0996000000000001</v>
      </c>
      <c r="AZ248">
        <f>INDEX($AT$4:$AX$131,ROUNDUP(ROWS(H$4:H248)/5,0),MOD(ROWS(H$4:H248)-1,5)+1)</f>
        <v>13.2324</v>
      </c>
      <c r="BI248">
        <f>INDEX($BC$4:$BG$131,ROUNDUP(ROWS(H$4:H248)/5,0),MOD(ROWS(H$4:H248)-1,5)+1)</f>
        <v>13.1328</v>
      </c>
      <c r="BP248">
        <f>INDEX($BJ$4:$BN$131,ROUNDUP(ROWS(H$4:H248)/5,0),MOD(ROWS(H$4:H248)-1,5)+1)</f>
        <v>79.531199999999998</v>
      </c>
    </row>
    <row r="249" spans="7:68" x14ac:dyDescent="0.2">
      <c r="G249">
        <f>INDEX($A$4:$E$131,ROUNDUP(ROWS(H$4:H249)/5,0),MOD(ROWS(H$4:H249)-1,5)+1)</f>
        <v>42.656300000000002</v>
      </c>
      <c r="P249">
        <f>INDEX($J$4:$N$131,ROUNDUP(ROWS(H$4:H249)/5,0),MOD(ROWS(H$4:H249)-1,5)+1)</f>
        <v>9.1516999999999999</v>
      </c>
      <c r="Y249">
        <f>INDEX($S$4:$W$131,ROUNDUP(ROWS(H$4:H249)/5,0),MOD(ROWS(H$4:H249)-1,5)+1)</f>
        <v>2856.4059999999999</v>
      </c>
      <c r="AH249">
        <f>INDEX($AB$4:$AF$131,ROUNDUP(ROWS(H$4:H249)/5,0),MOD(ROWS(H$4:H249)-1,5)+1)</f>
        <v>5.5697000000000001</v>
      </c>
      <c r="AQ249">
        <f>INDEX($AK$4:$AO$131,ROUNDUP(ROWS(H$4:H249)/5,0),MOD(ROWS(H$4:H249)-1,5)+1)</f>
        <v>6.0124000000000004</v>
      </c>
      <c r="AZ249">
        <f>INDEX($AT$4:$AX$131,ROUNDUP(ROWS(H$4:H249)/5,0),MOD(ROWS(H$4:H249)-1,5)+1)</f>
        <v>13.8607</v>
      </c>
      <c r="BI249">
        <f>INDEX($BC$4:$BG$131,ROUNDUP(ROWS(H$4:H249)/5,0),MOD(ROWS(H$4:H249)-1,5)+1)</f>
        <v>15.1517</v>
      </c>
      <c r="BP249">
        <f>INDEX($BJ$4:$BN$131,ROUNDUP(ROWS(H$4:H249)/5,0),MOD(ROWS(H$4:H249)-1,5)+1)</f>
        <v>80.290999999999997</v>
      </c>
    </row>
    <row r="250" spans="7:68" x14ac:dyDescent="0.2">
      <c r="G250">
        <f>INDEX($A$4:$E$131,ROUNDUP(ROWS(H$4:H250)/5,0),MOD(ROWS(H$4:H250)-1,5)+1)</f>
        <v>70</v>
      </c>
      <c r="P250">
        <f>INDEX($J$4:$N$131,ROUNDUP(ROWS(H$4:H250)/5,0),MOD(ROWS(H$4:H250)-1,5)+1)</f>
        <v>12</v>
      </c>
      <c r="Y250">
        <f>INDEX($S$4:$W$131,ROUNDUP(ROWS(H$4:H250)/5,0),MOD(ROWS(H$4:H250)-1,5)+1)</f>
        <v>3540</v>
      </c>
      <c r="AH250">
        <f>INDEX($AB$4:$AF$131,ROUNDUP(ROWS(H$4:H250)/5,0),MOD(ROWS(H$4:H250)-1,5)+1)</f>
        <v>5</v>
      </c>
      <c r="AQ250">
        <f>INDEX($AK$4:$AO$131,ROUNDUP(ROWS(H$4:H250)/5,0),MOD(ROWS(H$4:H250)-1,5)+1)</f>
        <v>10</v>
      </c>
      <c r="AZ250">
        <f>INDEX($AT$4:$AX$131,ROUNDUP(ROWS(H$4:H250)/5,0),MOD(ROWS(H$4:H250)-1,5)+1)</f>
        <v>15</v>
      </c>
      <c r="BI250">
        <f>INDEX($BC$4:$BG$131,ROUNDUP(ROWS(H$4:H250)/5,0),MOD(ROWS(H$4:H250)-1,5)+1)</f>
        <v>18</v>
      </c>
      <c r="BP250">
        <f>INDEX($BJ$4:$BN$131,ROUNDUP(ROWS(H$4:H250)/5,0),MOD(ROWS(H$4:H250)-1,5)+1)</f>
        <v>82</v>
      </c>
    </row>
    <row r="251" spans="7:68" x14ac:dyDescent="0.2">
      <c r="G251">
        <f>INDEX($A$4:$E$131,ROUNDUP(ROWS(H$4:H251)/5,0),MOD(ROWS(H$4:H251)-1,5)+1)</f>
        <v>127.04170000000001</v>
      </c>
      <c r="P251">
        <f>INDEX($J$4:$N$131,ROUNDUP(ROWS(H$4:H251)/5,0),MOD(ROWS(H$4:H251)-1,5)+1)</f>
        <v>28.042999999999999</v>
      </c>
      <c r="Y251">
        <f>INDEX($S$4:$W$131,ROUNDUP(ROWS(H$4:H251)/5,0),MOD(ROWS(H$4:H251)-1,5)+1)</f>
        <v>5144.2969999999996</v>
      </c>
      <c r="AH251">
        <f>INDEX($AB$4:$AF$131,ROUNDUP(ROWS(H$4:H251)/5,0),MOD(ROWS(H$4:H251)-1,5)+1)</f>
        <v>11.238899999999999</v>
      </c>
      <c r="AQ251">
        <f>INDEX($AK$4:$AO$131,ROUNDUP(ROWS(H$4:H251)/5,0),MOD(ROWS(H$4:H251)-1,5)+1)</f>
        <v>18.0215</v>
      </c>
      <c r="AZ251">
        <f>INDEX($AT$4:$AX$131,ROUNDUP(ROWS(H$4:H251)/5,0),MOD(ROWS(H$4:H251)-1,5)+1)</f>
        <v>26.586600000000001</v>
      </c>
      <c r="BI251">
        <f>INDEX($BC$4:$BG$131,ROUNDUP(ROWS(H$4:H251)/5,0),MOD(ROWS(H$4:H251)-1,5)+1)</f>
        <v>34.042999999999999</v>
      </c>
      <c r="BP251">
        <f>INDEX($BJ$4:$BN$131,ROUNDUP(ROWS(H$4:H251)/5,0),MOD(ROWS(H$4:H251)-1,5)+1)</f>
        <v>197.86590000000001</v>
      </c>
    </row>
    <row r="252" spans="7:68" x14ac:dyDescent="0.2">
      <c r="G252">
        <f>INDEX($A$4:$E$131,ROUNDUP(ROWS(H$4:H252)/5,0),MOD(ROWS(H$4:H252)-1,5)+1)</f>
        <v>113.4115</v>
      </c>
      <c r="P252">
        <f>INDEX($J$4:$N$131,ROUNDUP(ROWS(H$4:H252)/5,0),MOD(ROWS(H$4:H252)-1,5)+1)</f>
        <v>30.349</v>
      </c>
      <c r="Y252">
        <f>INDEX($S$4:$W$131,ROUNDUP(ROWS(H$4:H252)/5,0),MOD(ROWS(H$4:H252)-1,5)+1)</f>
        <v>4642.0829999999996</v>
      </c>
      <c r="AH252">
        <f>INDEX($AB$4:$AF$131,ROUNDUP(ROWS(H$4:H252)/5,0),MOD(ROWS(H$4:H252)-1,5)+1)</f>
        <v>10.604200000000001</v>
      </c>
      <c r="AQ252">
        <f>INDEX($AK$4:$AO$131,ROUNDUP(ROWS(H$4:H252)/5,0),MOD(ROWS(H$4:H252)-1,5)+1)</f>
        <v>17.604199999999999</v>
      </c>
      <c r="AZ252">
        <f>INDEX($AT$4:$AX$131,ROUNDUP(ROWS(H$4:H252)/5,0),MOD(ROWS(H$4:H252)-1,5)+1)</f>
        <v>32.536499999999997</v>
      </c>
      <c r="BI252">
        <f>INDEX($BC$4:$BG$131,ROUNDUP(ROWS(H$4:H252)/5,0),MOD(ROWS(H$4:H252)-1,5)+1)</f>
        <v>30.067699999999999</v>
      </c>
      <c r="BP252">
        <f>INDEX($BJ$4:$BN$131,ROUNDUP(ROWS(H$4:H252)/5,0),MOD(ROWS(H$4:H252)-1,5)+1)</f>
        <v>192.10939999999999</v>
      </c>
    </row>
    <row r="253" spans="7:68" x14ac:dyDescent="0.2">
      <c r="G253">
        <f>INDEX($A$4:$E$131,ROUNDUP(ROWS(H$4:H253)/5,0),MOD(ROWS(H$4:H253)-1,5)+1)</f>
        <v>75</v>
      </c>
      <c r="P253">
        <f>INDEX($J$4:$N$131,ROUNDUP(ROWS(H$4:H253)/5,0),MOD(ROWS(H$4:H253)-1,5)+1)</f>
        <v>31</v>
      </c>
      <c r="Y253">
        <f>INDEX($S$4:$W$131,ROUNDUP(ROWS(H$4:H253)/5,0),MOD(ROWS(H$4:H253)-1,5)+1)</f>
        <v>3340</v>
      </c>
      <c r="AH253">
        <f>INDEX($AB$4:$AF$131,ROUNDUP(ROWS(H$4:H253)/5,0),MOD(ROWS(H$4:H253)-1,5)+1)</f>
        <v>8</v>
      </c>
      <c r="AQ253">
        <f>INDEX($AK$4:$AO$131,ROUNDUP(ROWS(H$4:H253)/5,0),MOD(ROWS(H$4:H253)-1,5)+1)</f>
        <v>15</v>
      </c>
      <c r="AZ253">
        <f>INDEX($AT$4:$AX$131,ROUNDUP(ROWS(H$4:H253)/5,0),MOD(ROWS(H$4:H253)-1,5)+1)</f>
        <v>41</v>
      </c>
      <c r="BI253">
        <f>INDEX($BC$4:$BG$131,ROUNDUP(ROWS(H$4:H253)/5,0),MOD(ROWS(H$4:H253)-1,5)+1)</f>
        <v>19</v>
      </c>
      <c r="BP253">
        <f>INDEX($BJ$4:$BN$131,ROUNDUP(ROWS(H$4:H253)/5,0),MOD(ROWS(H$4:H253)-1,5)+1)</f>
        <v>155</v>
      </c>
    </row>
    <row r="254" spans="7:68" x14ac:dyDescent="0.2">
      <c r="G254">
        <f>INDEX($A$4:$E$131,ROUNDUP(ROWS(H$4:H254)/5,0),MOD(ROWS(H$4:H254)-1,5)+1)</f>
        <v>197.1146</v>
      </c>
      <c r="P254">
        <f>INDEX($J$4:$N$131,ROUNDUP(ROWS(H$4:H254)/5,0),MOD(ROWS(H$4:H254)-1,5)+1)</f>
        <v>20.556000000000001</v>
      </c>
      <c r="Y254">
        <f>INDEX($S$4:$W$131,ROUNDUP(ROWS(H$4:H254)/5,0),MOD(ROWS(H$4:H254)-1,5)+1)</f>
        <v>12257.58</v>
      </c>
      <c r="AH254">
        <f>INDEX($AB$4:$AF$131,ROUNDUP(ROWS(H$4:H254)/5,0),MOD(ROWS(H$4:H254)-1,5)+1)</f>
        <v>7.1966000000000001</v>
      </c>
      <c r="AQ254">
        <f>INDEX($AK$4:$AO$131,ROUNDUP(ROWS(H$4:H254)/5,0),MOD(ROWS(H$4:H254)-1,5)+1)</f>
        <v>26.247399999999999</v>
      </c>
      <c r="AZ254">
        <f>INDEX($AT$4:$AX$131,ROUNDUP(ROWS(H$4:H254)/5,0),MOD(ROWS(H$4:H254)-1,5)+1)</f>
        <v>20.915400000000002</v>
      </c>
      <c r="BI254">
        <f>INDEX($BC$4:$BG$131,ROUNDUP(ROWS(H$4:H254)/5,0),MOD(ROWS(H$4:H254)-1,5)+1)</f>
        <v>19</v>
      </c>
      <c r="BP254">
        <f>INDEX($BJ$4:$BN$131,ROUNDUP(ROWS(H$4:H254)/5,0),MOD(ROWS(H$4:H254)-1,5)+1)</f>
        <v>137.32550000000001</v>
      </c>
    </row>
    <row r="255" spans="7:68" x14ac:dyDescent="0.2">
      <c r="G255">
        <f>INDEX($A$4:$E$131,ROUNDUP(ROWS(H$4:H255)/5,0),MOD(ROWS(H$4:H255)-1,5)+1)</f>
        <v>183.7253</v>
      </c>
      <c r="P255">
        <f>INDEX($J$4:$N$131,ROUNDUP(ROWS(H$4:H255)/5,0),MOD(ROWS(H$4:H255)-1,5)+1)</f>
        <v>16.7272</v>
      </c>
      <c r="Y255">
        <f>INDEX($S$4:$W$131,ROUNDUP(ROWS(H$4:H255)/5,0),MOD(ROWS(H$4:H255)-1,5)+1)</f>
        <v>12429</v>
      </c>
      <c r="AH255">
        <f>INDEX($AB$4:$AF$131,ROUNDUP(ROWS(H$4:H255)/5,0),MOD(ROWS(H$4:H255)-1,5)+1)</f>
        <v>6.7454000000000001</v>
      </c>
      <c r="AQ255">
        <f>INDEX($AK$4:$AO$131,ROUNDUP(ROWS(H$4:H255)/5,0),MOD(ROWS(H$4:H255)-1,5)+1)</f>
        <v>23.145199999999999</v>
      </c>
      <c r="AZ255">
        <f>INDEX($AT$4:$AX$131,ROUNDUP(ROWS(H$4:H255)/5,0),MOD(ROWS(H$4:H255)-1,5)+1)</f>
        <v>14.9818</v>
      </c>
      <c r="BI255">
        <f>INDEX($BC$4:$BG$131,ROUNDUP(ROWS(H$4:H255)/5,0),MOD(ROWS(H$4:H255)-1,5)+1)</f>
        <v>18.7454</v>
      </c>
      <c r="BP255">
        <f>INDEX($BJ$4:$BN$131,ROUNDUP(ROWS(H$4:H255)/5,0),MOD(ROWS(H$4:H255)-1,5)+1)</f>
        <v>130.45439999999999</v>
      </c>
    </row>
    <row r="256" spans="7:68" x14ac:dyDescent="0.2">
      <c r="G256">
        <f>INDEX($A$4:$E$131,ROUNDUP(ROWS(H$4:H256)/5,0),MOD(ROWS(H$4:H256)-1,5)+1)</f>
        <v>67.5625</v>
      </c>
      <c r="P256">
        <f>INDEX($J$4:$N$131,ROUNDUP(ROWS(H$4:H256)/5,0),MOD(ROWS(H$4:H256)-1,5)+1)</f>
        <v>18.941400000000002</v>
      </c>
      <c r="Y256">
        <f>INDEX($S$4:$W$131,ROUNDUP(ROWS(H$4:H256)/5,0),MOD(ROWS(H$4:H256)-1,5)+1)</f>
        <v>5681.7969999999996</v>
      </c>
      <c r="AH256">
        <f>INDEX($AB$4:$AF$131,ROUNDUP(ROWS(H$4:H256)/5,0),MOD(ROWS(H$4:H256)-1,5)+1)</f>
        <v>6.2201000000000004</v>
      </c>
      <c r="AQ256">
        <f>INDEX($AK$4:$AO$131,ROUNDUP(ROWS(H$4:H256)/5,0),MOD(ROWS(H$4:H256)-1,5)+1)</f>
        <v>8.6405999999999992</v>
      </c>
      <c r="AZ256">
        <f>INDEX($AT$4:$AX$131,ROUNDUP(ROWS(H$4:H256)/5,0),MOD(ROWS(H$4:H256)-1,5)+1)</f>
        <v>17.501300000000001</v>
      </c>
      <c r="BI256">
        <f>INDEX($BC$4:$BG$131,ROUNDUP(ROWS(H$4:H256)/5,0),MOD(ROWS(H$4:H256)-1,5)+1)</f>
        <v>21.300799999999999</v>
      </c>
      <c r="BP256">
        <f>INDEX($BJ$4:$BN$131,ROUNDUP(ROWS(H$4:H256)/5,0),MOD(ROWS(H$4:H256)-1,5)+1)</f>
        <v>144.345</v>
      </c>
    </row>
    <row r="257" spans="7:68" x14ac:dyDescent="0.2">
      <c r="G257">
        <f>INDEX($A$4:$E$131,ROUNDUP(ROWS(H$4:H257)/5,0),MOD(ROWS(H$4:H257)-1,5)+1)</f>
        <v>97.789100000000005</v>
      </c>
      <c r="P257">
        <f>INDEX($J$4:$N$131,ROUNDUP(ROWS(H$4:H257)/5,0),MOD(ROWS(H$4:H257)-1,5)+1)</f>
        <v>37.411499999999997</v>
      </c>
      <c r="Y257">
        <f>INDEX($S$4:$W$131,ROUNDUP(ROWS(H$4:H257)/5,0),MOD(ROWS(H$4:H257)-1,5)+1)</f>
        <v>2676.9789999999998</v>
      </c>
      <c r="AH257">
        <f>INDEX($AB$4:$AF$131,ROUNDUP(ROWS(H$4:H257)/5,0),MOD(ROWS(H$4:H257)-1,5)+1)</f>
        <v>6.8151000000000002</v>
      </c>
      <c r="AQ257">
        <f>INDEX($AK$4:$AO$131,ROUNDUP(ROWS(H$4:H257)/5,0),MOD(ROWS(H$4:H257)-1,5)+1)</f>
        <v>16.520800000000001</v>
      </c>
      <c r="AZ257">
        <f>INDEX($AT$4:$AX$131,ROUNDUP(ROWS(H$4:H257)/5,0),MOD(ROWS(H$4:H257)-1,5)+1)</f>
        <v>34.596400000000003</v>
      </c>
      <c r="BI257">
        <f>INDEX($BC$4:$BG$131,ROUNDUP(ROWS(H$4:H257)/5,0),MOD(ROWS(H$4:H257)-1,5)+1)</f>
        <v>31.335899999999999</v>
      </c>
      <c r="BP257">
        <f>INDEX($BJ$4:$BN$131,ROUNDUP(ROWS(H$4:H257)/5,0),MOD(ROWS(H$4:H257)-1,5)+1)</f>
        <v>202.0651</v>
      </c>
    </row>
    <row r="258" spans="7:68" x14ac:dyDescent="0.2">
      <c r="G258">
        <f>INDEX($A$4:$E$131,ROUNDUP(ROWS(H$4:H258)/5,0),MOD(ROWS(H$4:H258)-1,5)+1)</f>
        <v>68.364599999999996</v>
      </c>
      <c r="P258">
        <f>INDEX($J$4:$N$131,ROUNDUP(ROWS(H$4:H258)/5,0),MOD(ROWS(H$4:H258)-1,5)+1)</f>
        <v>26.738900000000001</v>
      </c>
      <c r="Y258">
        <f>INDEX($S$4:$W$131,ROUNDUP(ROWS(H$4:H258)/5,0),MOD(ROWS(H$4:H258)-1,5)+1)</f>
        <v>3002.5650000000001</v>
      </c>
      <c r="AH258">
        <f>INDEX($AB$4:$AF$131,ROUNDUP(ROWS(H$4:H258)/5,0),MOD(ROWS(H$4:H258)-1,5)+1)</f>
        <v>6</v>
      </c>
      <c r="AQ258">
        <f>INDEX($AK$4:$AO$131,ROUNDUP(ROWS(H$4:H258)/5,0),MOD(ROWS(H$4:H258)-1,5)+1)</f>
        <v>10.4434</v>
      </c>
      <c r="AZ258">
        <f>INDEX($AT$4:$AX$131,ROUNDUP(ROWS(H$4:H258)/5,0),MOD(ROWS(H$4:H258)-1,5)+1)</f>
        <v>24.4434</v>
      </c>
      <c r="BI258">
        <f>INDEX($BC$4:$BG$131,ROUNDUP(ROWS(H$4:H258)/5,0),MOD(ROWS(H$4:H258)-1,5)+1)</f>
        <v>25.182300000000001</v>
      </c>
      <c r="BP258">
        <f>INDEX($BJ$4:$BN$131,ROUNDUP(ROWS(H$4:H258)/5,0),MOD(ROWS(H$4:H258)-1,5)+1)</f>
        <v>131.4238</v>
      </c>
    </row>
    <row r="259" spans="7:68" x14ac:dyDescent="0.2">
      <c r="G259">
        <f>INDEX($A$4:$E$131,ROUNDUP(ROWS(H$4:H259)/5,0),MOD(ROWS(H$4:H259)-1,5)+1)</f>
        <v>81.671899999999994</v>
      </c>
      <c r="P259">
        <f>INDEX($J$4:$N$131,ROUNDUP(ROWS(H$4:H259)/5,0),MOD(ROWS(H$4:H259)-1,5)+1)</f>
        <v>29.6875</v>
      </c>
      <c r="Y259">
        <f>INDEX($S$4:$W$131,ROUNDUP(ROWS(H$4:H259)/5,0),MOD(ROWS(H$4:H259)-1,5)+1)</f>
        <v>3775.9380000000001</v>
      </c>
      <c r="AH259">
        <f>INDEX($AB$4:$AF$131,ROUNDUP(ROWS(H$4:H259)/5,0),MOD(ROWS(H$4:H259)-1,5)+1)</f>
        <v>5.8906000000000001</v>
      </c>
      <c r="AQ259">
        <f>INDEX($AK$4:$AO$131,ROUNDUP(ROWS(H$4:H259)/5,0),MOD(ROWS(H$4:H259)-1,5)+1)</f>
        <v>12.671900000000001</v>
      </c>
      <c r="AZ259">
        <f>INDEX($AT$4:$AX$131,ROUNDUP(ROWS(H$4:H259)/5,0),MOD(ROWS(H$4:H259)-1,5)+1)</f>
        <v>25.6875</v>
      </c>
      <c r="BI259">
        <f>INDEX($BC$4:$BG$131,ROUNDUP(ROWS(H$4:H259)/5,0),MOD(ROWS(H$4:H259)-1,5)+1)</f>
        <v>31.671900000000001</v>
      </c>
      <c r="BP259">
        <f>INDEX($BJ$4:$BN$131,ROUNDUP(ROWS(H$4:H259)/5,0),MOD(ROWS(H$4:H259)-1,5)+1)</f>
        <v>177.59370000000001</v>
      </c>
    </row>
    <row r="260" spans="7:68" x14ac:dyDescent="0.2">
      <c r="G260">
        <f>INDEX($A$4:$E$131,ROUNDUP(ROWS(H$4:H260)/5,0),MOD(ROWS(H$4:H260)-1,5)+1)</f>
        <v>83.876300000000001</v>
      </c>
      <c r="P260">
        <f>INDEX($J$4:$N$131,ROUNDUP(ROWS(H$4:H260)/5,0),MOD(ROWS(H$4:H260)-1,5)+1)</f>
        <v>19.209</v>
      </c>
      <c r="Y260">
        <f>INDEX($S$4:$W$131,ROUNDUP(ROWS(H$4:H260)/5,0),MOD(ROWS(H$4:H260)-1,5)+1)</f>
        <v>2405.1689999999999</v>
      </c>
      <c r="AH260">
        <f>INDEX($AB$4:$AF$131,ROUNDUP(ROWS(H$4:H260)/5,0),MOD(ROWS(H$4:H260)-1,5)+1)</f>
        <v>5.0697000000000001</v>
      </c>
      <c r="AQ260">
        <f>INDEX($AK$4:$AO$131,ROUNDUP(ROWS(H$4:H260)/5,0),MOD(ROWS(H$4:H260)-1,5)+1)</f>
        <v>10.4876</v>
      </c>
      <c r="AZ260">
        <f>INDEX($AT$4:$AX$131,ROUNDUP(ROWS(H$4:H260)/5,0),MOD(ROWS(H$4:H260)-1,5)+1)</f>
        <v>15.278600000000001</v>
      </c>
      <c r="BI260">
        <f>INDEX($BC$4:$BG$131,ROUNDUP(ROWS(H$4:H260)/5,0),MOD(ROWS(H$4:H260)-1,5)+1)</f>
        <v>29.278600000000001</v>
      </c>
      <c r="BP260">
        <f>INDEX($BJ$4:$BN$131,ROUNDUP(ROWS(H$4:H260)/5,0),MOD(ROWS(H$4:H260)-1,5)+1)</f>
        <v>157.2337</v>
      </c>
    </row>
    <row r="261" spans="7:68" x14ac:dyDescent="0.2">
      <c r="G261">
        <f>INDEX($A$4:$E$131,ROUNDUP(ROWS(H$4:H261)/5,0),MOD(ROWS(H$4:H261)-1,5)+1)</f>
        <v>149.05340000000001</v>
      </c>
      <c r="P261">
        <f>INDEX($J$4:$N$131,ROUNDUP(ROWS(H$4:H261)/5,0),MOD(ROWS(H$4:H261)-1,5)+1)</f>
        <v>22.533899999999999</v>
      </c>
      <c r="Y261">
        <f>INDEX($S$4:$W$131,ROUNDUP(ROWS(H$4:H261)/5,0),MOD(ROWS(H$4:H261)-1,5)+1)</f>
        <v>1956.0160000000001</v>
      </c>
      <c r="AH261">
        <f>INDEX($AB$4:$AF$131,ROUNDUP(ROWS(H$4:H261)/5,0),MOD(ROWS(H$4:H261)-1,5)+1)</f>
        <v>6.0533999999999999</v>
      </c>
      <c r="AQ261">
        <f>INDEX($AK$4:$AO$131,ROUNDUP(ROWS(H$4:H261)/5,0),MOD(ROWS(H$4:H261)-1,5)+1)</f>
        <v>17.1068</v>
      </c>
      <c r="AZ261">
        <f>INDEX($AT$4:$AX$131,ROUNDUP(ROWS(H$4:H261)/5,0),MOD(ROWS(H$4:H261)-1,5)+1)</f>
        <v>19</v>
      </c>
      <c r="BI261">
        <f>INDEX($BC$4:$BG$131,ROUNDUP(ROWS(H$4:H261)/5,0),MOD(ROWS(H$4:H261)-1,5)+1)</f>
        <v>33.587200000000003</v>
      </c>
      <c r="BP261">
        <f>INDEX($BJ$4:$BN$131,ROUNDUP(ROWS(H$4:H261)/5,0),MOD(ROWS(H$4:H261)-1,5)+1)</f>
        <v>152.92580000000001</v>
      </c>
    </row>
    <row r="262" spans="7:68" x14ac:dyDescent="0.2">
      <c r="G262">
        <f>INDEX($A$4:$E$131,ROUNDUP(ROWS(H$4:H262)/5,0),MOD(ROWS(H$4:H262)-1,5)+1)</f>
        <v>152.79300000000001</v>
      </c>
      <c r="P262">
        <f>INDEX($J$4:$N$131,ROUNDUP(ROWS(H$4:H262)/5,0),MOD(ROWS(H$4:H262)-1,5)+1)</f>
        <v>32.572899999999997</v>
      </c>
      <c r="Y262">
        <f>INDEX($S$4:$W$131,ROUNDUP(ROWS(H$4:H262)/5,0),MOD(ROWS(H$4:H262)-1,5)+1)</f>
        <v>2440.5210000000002</v>
      </c>
      <c r="AH262">
        <f>INDEX($AB$4:$AF$131,ROUNDUP(ROWS(H$4:H262)/5,0),MOD(ROWS(H$4:H262)-1,5)+1)</f>
        <v>7.0358000000000001</v>
      </c>
      <c r="AQ262">
        <f>INDEX($AK$4:$AO$131,ROUNDUP(ROWS(H$4:H262)/5,0),MOD(ROWS(H$4:H262)-1,5)+1)</f>
        <v>20.1816</v>
      </c>
      <c r="AZ262">
        <f>INDEX($AT$4:$AX$131,ROUNDUP(ROWS(H$4:H262)/5,0),MOD(ROWS(H$4:H262)-1,5)+1)</f>
        <v>19.4297</v>
      </c>
      <c r="BI262">
        <f>INDEX($BC$4:$BG$131,ROUNDUP(ROWS(H$4:H262)/5,0),MOD(ROWS(H$4:H262)-1,5)+1)</f>
        <v>44.859400000000001</v>
      </c>
      <c r="BP262">
        <f>INDEX($BJ$4:$BN$131,ROUNDUP(ROWS(H$4:H262)/5,0),MOD(ROWS(H$4:H262)-1,5)+1)</f>
        <v>262.54750000000001</v>
      </c>
    </row>
    <row r="263" spans="7:68" x14ac:dyDescent="0.2">
      <c r="G263">
        <f>INDEX($A$4:$E$131,ROUNDUP(ROWS(H$4:H263)/5,0),MOD(ROWS(H$4:H263)-1,5)+1)</f>
        <v>225.9349</v>
      </c>
      <c r="P263">
        <f>INDEX($J$4:$N$131,ROUNDUP(ROWS(H$4:H263)/5,0),MOD(ROWS(H$4:H263)-1,5)+1)</f>
        <v>47.9831</v>
      </c>
      <c r="Y263">
        <f>INDEX($S$4:$W$131,ROUNDUP(ROWS(H$4:H263)/5,0),MOD(ROWS(H$4:H263)-1,5)+1)</f>
        <v>7731.6670000000004</v>
      </c>
      <c r="AH263">
        <f>INDEX($AB$4:$AF$131,ROUNDUP(ROWS(H$4:H263)/5,0),MOD(ROWS(H$4:H263)-1,5)+1)</f>
        <v>7.9831000000000003</v>
      </c>
      <c r="AQ263">
        <f>INDEX($AK$4:$AO$131,ROUNDUP(ROWS(H$4:H263)/5,0),MOD(ROWS(H$4:H263)-1,5)+1)</f>
        <v>51.424500000000002</v>
      </c>
      <c r="AZ263">
        <f>INDEX($AT$4:$AX$131,ROUNDUP(ROWS(H$4:H263)/5,0),MOD(ROWS(H$4:H263)-1,5)+1)</f>
        <v>31.067699999999999</v>
      </c>
      <c r="BI263">
        <f>INDEX($BC$4:$BG$131,ROUNDUP(ROWS(H$4:H263)/5,0),MOD(ROWS(H$4:H263)-1,5)+1)</f>
        <v>67.441400000000002</v>
      </c>
      <c r="BP263">
        <f>INDEX($BJ$4:$BN$131,ROUNDUP(ROWS(H$4:H263)/5,0),MOD(ROWS(H$4:H263)-1,5)+1)</f>
        <v>382.90100000000001</v>
      </c>
    </row>
    <row r="264" spans="7:68" x14ac:dyDescent="0.2">
      <c r="G264">
        <f>INDEX($A$4:$E$131,ROUNDUP(ROWS(H$4:H264)/5,0),MOD(ROWS(H$4:H264)-1,5)+1)</f>
        <v>106</v>
      </c>
      <c r="P264">
        <f>INDEX($J$4:$N$131,ROUNDUP(ROWS(H$4:H264)/5,0),MOD(ROWS(H$4:H264)-1,5)+1)</f>
        <v>47</v>
      </c>
      <c r="Y264">
        <f>INDEX($S$4:$W$131,ROUNDUP(ROWS(H$4:H264)/5,0),MOD(ROWS(H$4:H264)-1,5)+1)</f>
        <v>1440</v>
      </c>
      <c r="AH264">
        <f>INDEX($AB$4:$AF$131,ROUNDUP(ROWS(H$4:H264)/5,0),MOD(ROWS(H$4:H264)-1,5)+1)</f>
        <v>7</v>
      </c>
      <c r="AQ264">
        <f>INDEX($AK$4:$AO$131,ROUNDUP(ROWS(H$4:H264)/5,0),MOD(ROWS(H$4:H264)-1,5)+1)</f>
        <v>18</v>
      </c>
      <c r="AZ264">
        <f>INDEX($AT$4:$AX$131,ROUNDUP(ROWS(H$4:H264)/5,0),MOD(ROWS(H$4:H264)-1,5)+1)</f>
        <v>35</v>
      </c>
      <c r="BI264">
        <f>INDEX($BC$4:$BG$131,ROUNDUP(ROWS(H$4:H264)/5,0),MOD(ROWS(H$4:H264)-1,5)+1)</f>
        <v>35</v>
      </c>
      <c r="BP264">
        <f>INDEX($BJ$4:$BN$131,ROUNDUP(ROWS(H$4:H264)/5,0),MOD(ROWS(H$4:H264)-1,5)+1)</f>
        <v>261</v>
      </c>
    </row>
    <row r="265" spans="7:68" x14ac:dyDescent="0.2">
      <c r="G265">
        <f>INDEX($A$4:$E$131,ROUNDUP(ROWS(H$4:H265)/5,0),MOD(ROWS(H$4:H265)-1,5)+1)</f>
        <v>217.6354</v>
      </c>
      <c r="P265">
        <f>INDEX($J$4:$N$131,ROUNDUP(ROWS(H$4:H265)/5,0),MOD(ROWS(H$4:H265)-1,5)+1)</f>
        <v>38.029299999999999</v>
      </c>
      <c r="Y265">
        <f>INDEX($S$4:$W$131,ROUNDUP(ROWS(H$4:H265)/5,0),MOD(ROWS(H$4:H265)-1,5)+1)</f>
        <v>2137.721</v>
      </c>
      <c r="AH265">
        <f>INDEX($AB$4:$AF$131,ROUNDUP(ROWS(H$4:H265)/5,0),MOD(ROWS(H$4:H265)-1,5)+1)</f>
        <v>9.9901999999999997</v>
      </c>
      <c r="AQ265">
        <f>INDEX($AK$4:$AO$131,ROUNDUP(ROWS(H$4:H265)/5,0),MOD(ROWS(H$4:H265)-1,5)+1)</f>
        <v>32.9512</v>
      </c>
      <c r="AZ265">
        <f>INDEX($AT$4:$AX$131,ROUNDUP(ROWS(H$4:H265)/5,0),MOD(ROWS(H$4:H265)-1,5)+1)</f>
        <v>31.013000000000002</v>
      </c>
      <c r="BI265">
        <f>INDEX($BC$4:$BG$131,ROUNDUP(ROWS(H$4:H265)/5,0),MOD(ROWS(H$4:H265)-1,5)+1)</f>
        <v>58.921900000000001</v>
      </c>
      <c r="BP265">
        <f>INDEX($BJ$4:$BN$131,ROUNDUP(ROWS(H$4:H265)/5,0),MOD(ROWS(H$4:H265)-1,5)+1)</f>
        <v>306.8503</v>
      </c>
    </row>
    <row r="266" spans="7:68" x14ac:dyDescent="0.2">
      <c r="G266">
        <f>INDEX($A$4:$E$131,ROUNDUP(ROWS(H$4:H266)/5,0),MOD(ROWS(H$4:H266)-1,5)+1)</f>
        <v>269.68880000000001</v>
      </c>
      <c r="P266">
        <f>INDEX($J$4:$N$131,ROUNDUP(ROWS(H$4:H266)/5,0),MOD(ROWS(H$4:H266)-1,5)+1)</f>
        <v>67.257800000000003</v>
      </c>
      <c r="Y266">
        <f>INDEX($S$4:$W$131,ROUNDUP(ROWS(H$4:H266)/5,0),MOD(ROWS(H$4:H266)-1,5)+1)</f>
        <v>1457.318</v>
      </c>
      <c r="AH266">
        <f>INDEX($AB$4:$AF$131,ROUNDUP(ROWS(H$4:H266)/5,0),MOD(ROWS(H$4:H266)-1,5)+1)</f>
        <v>11.9505</v>
      </c>
      <c r="AQ266">
        <f>INDEX($AK$4:$AO$131,ROUNDUP(ROWS(H$4:H266)/5,0),MOD(ROWS(H$4:H266)-1,5)+1)</f>
        <v>33</v>
      </c>
      <c r="AZ266">
        <f>INDEX($AT$4:$AX$131,ROUNDUP(ROWS(H$4:H266)/5,0),MOD(ROWS(H$4:H266)-1,5)+1)</f>
        <v>32.950499999999998</v>
      </c>
      <c r="BI266">
        <f>INDEX($BC$4:$BG$131,ROUNDUP(ROWS(H$4:H266)/5,0),MOD(ROWS(H$4:H266)-1,5)+1)</f>
        <v>86.307299999999998</v>
      </c>
      <c r="BP266">
        <f>INDEX($BJ$4:$BN$131,ROUNDUP(ROWS(H$4:H266)/5,0),MOD(ROWS(H$4:H266)-1,5)+1)</f>
        <v>518.63149999999996</v>
      </c>
    </row>
    <row r="267" spans="7:68" x14ac:dyDescent="0.2">
      <c r="G267">
        <f>INDEX($A$4:$E$131,ROUNDUP(ROWS(H$4:H267)/5,0),MOD(ROWS(H$4:H267)-1,5)+1)</f>
        <v>88.953100000000006</v>
      </c>
      <c r="P267">
        <f>INDEX($J$4:$N$131,ROUNDUP(ROWS(H$4:H267)/5,0),MOD(ROWS(H$4:H267)-1,5)+1)</f>
        <v>16.531300000000002</v>
      </c>
      <c r="Y267">
        <f>INDEX($S$4:$W$131,ROUNDUP(ROWS(H$4:H267)/5,0),MOD(ROWS(H$4:H267)-1,5)+1)</f>
        <v>2679.0630000000001</v>
      </c>
      <c r="AH267">
        <f>INDEX($AB$4:$AF$131,ROUNDUP(ROWS(H$4:H267)/5,0),MOD(ROWS(H$4:H267)-1,5)+1)</f>
        <v>7.2343999999999999</v>
      </c>
      <c r="AQ267">
        <f>INDEX($AK$4:$AO$131,ROUNDUP(ROWS(H$4:H267)/5,0),MOD(ROWS(H$4:H267)-1,5)+1)</f>
        <v>10.125</v>
      </c>
      <c r="AZ267">
        <f>INDEX($AT$4:$AX$131,ROUNDUP(ROWS(H$4:H267)/5,0),MOD(ROWS(H$4:H267)-1,5)+1)</f>
        <v>10.125</v>
      </c>
      <c r="BI267">
        <f>INDEX($BC$4:$BG$131,ROUNDUP(ROWS(H$4:H267)/5,0),MOD(ROWS(H$4:H267)-1,5)+1)</f>
        <v>38.390599999999999</v>
      </c>
      <c r="BP267">
        <f>INDEX($BJ$4:$BN$131,ROUNDUP(ROWS(H$4:H267)/5,0),MOD(ROWS(H$4:H267)-1,5)+1)</f>
        <v>143.70310000000001</v>
      </c>
    </row>
    <row r="268" spans="7:68" x14ac:dyDescent="0.2">
      <c r="G268">
        <f>INDEX($A$4:$E$131,ROUNDUP(ROWS(H$4:H268)/5,0),MOD(ROWS(H$4:H268)-1,5)+1)</f>
        <v>126.45180000000001</v>
      </c>
      <c r="P268">
        <f>INDEX($J$4:$N$131,ROUNDUP(ROWS(H$4:H268)/5,0),MOD(ROWS(H$4:H268)-1,5)+1)</f>
        <v>33.509799999999998</v>
      </c>
      <c r="Y268">
        <f>INDEX($S$4:$W$131,ROUNDUP(ROWS(H$4:H268)/5,0),MOD(ROWS(H$4:H268)-1,5)+1)</f>
        <v>4412.2659999999996</v>
      </c>
      <c r="AH268">
        <f>INDEX($AB$4:$AF$131,ROUNDUP(ROWS(H$4:H268)/5,0),MOD(ROWS(H$4:H268)-1,5)+1)</f>
        <v>7.9290000000000003</v>
      </c>
      <c r="AQ268">
        <f>INDEX($AK$4:$AO$131,ROUNDUP(ROWS(H$4:H268)/5,0),MOD(ROWS(H$4:H268)-1,5)+1)</f>
        <v>24.793600000000001</v>
      </c>
      <c r="AZ268">
        <f>INDEX($AT$4:$AX$131,ROUNDUP(ROWS(H$4:H268)/5,0),MOD(ROWS(H$4:H268)-1,5)+1)</f>
        <v>22.935500000000001</v>
      </c>
      <c r="BI268">
        <f>INDEX($BC$4:$BG$131,ROUNDUP(ROWS(H$4:H268)/5,0),MOD(ROWS(H$4:H268)-1,5)+1)</f>
        <v>49.006500000000003</v>
      </c>
      <c r="BP268">
        <f>INDEX($BJ$4:$BN$131,ROUNDUP(ROWS(H$4:H268)/5,0),MOD(ROWS(H$4:H268)-1,5)+1)</f>
        <v>248.56180000000001</v>
      </c>
    </row>
    <row r="269" spans="7:68" x14ac:dyDescent="0.2">
      <c r="G269">
        <f>INDEX($A$4:$E$131,ROUNDUP(ROWS(H$4:H269)/5,0),MOD(ROWS(H$4:H269)-1,5)+1)</f>
        <v>117.3398</v>
      </c>
      <c r="P269">
        <f>INDEX($J$4:$N$131,ROUNDUP(ROWS(H$4:H269)/5,0),MOD(ROWS(H$4:H269)-1,5)+1)</f>
        <v>32.287100000000002</v>
      </c>
      <c r="Y269">
        <f>INDEX($S$4:$W$131,ROUNDUP(ROWS(H$4:H269)/5,0),MOD(ROWS(H$4:H269)-1,5)+1)</f>
        <v>2188.828</v>
      </c>
      <c r="AH269">
        <f>INDEX($AB$4:$AF$131,ROUNDUP(ROWS(H$4:H269)/5,0),MOD(ROWS(H$4:H269)-1,5)+1)</f>
        <v>7.0956999999999999</v>
      </c>
      <c r="AQ269">
        <f>INDEX($AK$4:$AO$131,ROUNDUP(ROWS(H$4:H269)/5,0),MOD(ROWS(H$4:H269)-1,5)+1)</f>
        <v>19.669899999999998</v>
      </c>
      <c r="AZ269">
        <f>INDEX($AT$4:$AX$131,ROUNDUP(ROWS(H$4:H269)/5,0),MOD(ROWS(H$4:H269)-1,5)+1)</f>
        <v>20.3828</v>
      </c>
      <c r="BI269">
        <f>INDEX($BC$4:$BG$131,ROUNDUP(ROWS(H$4:H269)/5,0),MOD(ROWS(H$4:H269)-1,5)+1)</f>
        <v>36.435499999999998</v>
      </c>
      <c r="BP269">
        <f>INDEX($BJ$4:$BN$131,ROUNDUP(ROWS(H$4:H269)/5,0),MOD(ROWS(H$4:H269)-1,5)+1)</f>
        <v>203.7422</v>
      </c>
    </row>
    <row r="270" spans="7:68" x14ac:dyDescent="0.2">
      <c r="G270">
        <f>INDEX($A$4:$E$131,ROUNDUP(ROWS(H$4:H270)/5,0),MOD(ROWS(H$4:H270)-1,5)+1)</f>
        <v>86.139300000000006</v>
      </c>
      <c r="P270">
        <f>INDEX($J$4:$N$131,ROUNDUP(ROWS(H$4:H270)/5,0),MOD(ROWS(H$4:H270)-1,5)+1)</f>
        <v>32.878300000000003</v>
      </c>
      <c r="Y270">
        <f>INDEX($S$4:$W$131,ROUNDUP(ROWS(H$4:H270)/5,0),MOD(ROWS(H$4:H270)-1,5)+1)</f>
        <v>2554.779</v>
      </c>
      <c r="AH270">
        <f>INDEX($AB$4:$AF$131,ROUNDUP(ROWS(H$4:H270)/5,0),MOD(ROWS(H$4:H270)-1,5)+1)</f>
        <v>7</v>
      </c>
      <c r="AQ270">
        <f>INDEX($AK$4:$AO$131,ROUNDUP(ROWS(H$4:H270)/5,0),MOD(ROWS(H$4:H270)-1,5)+1)</f>
        <v>17.243500000000001</v>
      </c>
      <c r="AZ270">
        <f>INDEX($AT$4:$AX$131,ROUNDUP(ROWS(H$4:H270)/5,0),MOD(ROWS(H$4:H270)-1,5)+1)</f>
        <v>45.4694</v>
      </c>
      <c r="BI270">
        <f>INDEX($BC$4:$BG$131,ROUNDUP(ROWS(H$4:H270)/5,0),MOD(ROWS(H$4:H270)-1,5)+1)</f>
        <v>26.217400000000001</v>
      </c>
      <c r="BP270">
        <f>INDEX($BJ$4:$BN$131,ROUNDUP(ROWS(H$4:H270)/5,0),MOD(ROWS(H$4:H270)-1,5)+1)</f>
        <v>193.6087</v>
      </c>
    </row>
    <row r="271" spans="7:68" x14ac:dyDescent="0.2">
      <c r="G271">
        <f>INDEX($A$4:$E$131,ROUNDUP(ROWS(H$4:H271)/5,0),MOD(ROWS(H$4:H271)-1,5)+1)</f>
        <v>65.3626</v>
      </c>
      <c r="P271">
        <f>INDEX($J$4:$N$131,ROUNDUP(ROWS(H$4:H271)/5,0),MOD(ROWS(H$4:H271)-1,5)+1)</f>
        <v>27.746099999999998</v>
      </c>
      <c r="Y271">
        <f>INDEX($S$4:$W$131,ROUNDUP(ROWS(H$4:H271)/5,0),MOD(ROWS(H$4:H271)-1,5)+1)</f>
        <v>3077.8249999999998</v>
      </c>
      <c r="AH271">
        <f>INDEX($AB$4:$AF$131,ROUNDUP(ROWS(H$4:H271)/5,0),MOD(ROWS(H$4:H271)-1,5)+1)</f>
        <v>5.2487000000000004</v>
      </c>
      <c r="AQ271">
        <f>INDEX($AK$4:$AO$131,ROUNDUP(ROWS(H$4:H271)/5,0),MOD(ROWS(H$4:H271)-1,5)+1)</f>
        <v>11.7461</v>
      </c>
      <c r="AZ271">
        <f>INDEX($AT$4:$AX$131,ROUNDUP(ROWS(H$4:H271)/5,0),MOD(ROWS(H$4:H271)-1,5)+1)</f>
        <v>20.1035</v>
      </c>
      <c r="BI271">
        <f>INDEX($BC$4:$BG$131,ROUNDUP(ROWS(H$4:H271)/5,0),MOD(ROWS(H$4:H271)-1,5)+1)</f>
        <v>26.751300000000001</v>
      </c>
      <c r="BP271">
        <f>INDEX($BJ$4:$BN$131,ROUNDUP(ROWS(H$4:H271)/5,0),MOD(ROWS(H$4:H271)-1,5)+1)</f>
        <v>143.08789999999999</v>
      </c>
    </row>
    <row r="272" spans="7:68" x14ac:dyDescent="0.2">
      <c r="G272">
        <f>INDEX($A$4:$E$131,ROUNDUP(ROWS(H$4:H272)/5,0),MOD(ROWS(H$4:H272)-1,5)+1)</f>
        <v>51.988900000000001</v>
      </c>
      <c r="P272">
        <f>INDEX($J$4:$N$131,ROUNDUP(ROWS(H$4:H272)/5,0),MOD(ROWS(H$4:H272)-1,5)+1)</f>
        <v>15.1419</v>
      </c>
      <c r="Y272">
        <f>INDEX($S$4:$W$131,ROUNDUP(ROWS(H$4:H272)/5,0),MOD(ROWS(H$4:H272)-1,5)+1)</f>
        <v>2801.1979999999999</v>
      </c>
      <c r="AH272">
        <f>INDEX($AB$4:$AF$131,ROUNDUP(ROWS(H$4:H272)/5,0),MOD(ROWS(H$4:H272)-1,5)+1)</f>
        <v>5.8470000000000004</v>
      </c>
      <c r="AQ272">
        <f>INDEX($AK$4:$AO$131,ROUNDUP(ROWS(H$4:H272)/5,0),MOD(ROWS(H$4:H272)-1,5)+1)</f>
        <v>7.6120000000000001</v>
      </c>
      <c r="AZ272">
        <f>INDEX($AT$4:$AX$131,ROUNDUP(ROWS(H$4:H272)/5,0),MOD(ROWS(H$4:H272)-1,5)+1)</f>
        <v>11.765000000000001</v>
      </c>
      <c r="BI272">
        <f>INDEX($BC$4:$BG$131,ROUNDUP(ROWS(H$4:H272)/5,0),MOD(ROWS(H$4:H272)-1,5)+1)</f>
        <v>27</v>
      </c>
      <c r="BP272">
        <f>INDEX($BJ$4:$BN$131,ROUNDUP(ROWS(H$4:H272)/5,0),MOD(ROWS(H$4:H272)-1,5)+1)</f>
        <v>119.90689999999999</v>
      </c>
    </row>
    <row r="273" spans="7:68" x14ac:dyDescent="0.2">
      <c r="G273">
        <f>INDEX($A$4:$E$131,ROUNDUP(ROWS(H$4:H273)/5,0),MOD(ROWS(H$4:H273)-1,5)+1)</f>
        <v>74.531300000000002</v>
      </c>
      <c r="P273">
        <f>INDEX($J$4:$N$131,ROUNDUP(ROWS(H$4:H273)/5,0),MOD(ROWS(H$4:H273)-1,5)+1)</f>
        <v>19.541699999999999</v>
      </c>
      <c r="Y273">
        <f>INDEX($S$4:$W$131,ROUNDUP(ROWS(H$4:H273)/5,0),MOD(ROWS(H$4:H273)-1,5)+1)</f>
        <v>5520.2079999999996</v>
      </c>
      <c r="AH273">
        <f>INDEX($AB$4:$AF$131,ROUNDUP(ROWS(H$4:H273)/5,0),MOD(ROWS(H$4:H273)-1,5)+1)</f>
        <v>7.6353999999999997</v>
      </c>
      <c r="AQ273">
        <f>INDEX($AK$4:$AO$131,ROUNDUP(ROWS(H$4:H273)/5,0),MOD(ROWS(H$4:H273)-1,5)+1)</f>
        <v>10.270799999999999</v>
      </c>
      <c r="AZ273">
        <f>INDEX($AT$4:$AX$131,ROUNDUP(ROWS(H$4:H273)/5,0),MOD(ROWS(H$4:H273)-1,5)+1)</f>
        <v>17.541699999999999</v>
      </c>
      <c r="BI273">
        <f>INDEX($BC$4:$BG$131,ROUNDUP(ROWS(H$4:H273)/5,0),MOD(ROWS(H$4:H273)-1,5)+1)</f>
        <v>35.994799999999998</v>
      </c>
      <c r="BP273">
        <f>INDEX($BJ$4:$BN$131,ROUNDUP(ROWS(H$4:H273)/5,0),MOD(ROWS(H$4:H273)-1,5)+1)</f>
        <v>163.60939999999999</v>
      </c>
    </row>
    <row r="274" spans="7:68" x14ac:dyDescent="0.2">
      <c r="G274">
        <f>INDEX($A$4:$E$131,ROUNDUP(ROWS(H$4:H274)/5,0),MOD(ROWS(H$4:H274)-1,5)+1)</f>
        <v>90.224000000000004</v>
      </c>
      <c r="P274">
        <f>INDEX($J$4:$N$131,ROUNDUP(ROWS(H$4:H274)/5,0),MOD(ROWS(H$4:H274)-1,5)+1)</f>
        <v>33.583300000000001</v>
      </c>
      <c r="Y274">
        <f>INDEX($S$4:$W$131,ROUNDUP(ROWS(H$4:H274)/5,0),MOD(ROWS(H$4:H274)-1,5)+1)</f>
        <v>5117.6040000000003</v>
      </c>
      <c r="AH274">
        <f>INDEX($AB$4:$AF$131,ROUNDUP(ROWS(H$4:H274)/5,0),MOD(ROWS(H$4:H274)-1,5)+1)</f>
        <v>7.2134999999999998</v>
      </c>
      <c r="AQ274">
        <f>INDEX($AK$4:$AO$131,ROUNDUP(ROWS(H$4:H274)/5,0),MOD(ROWS(H$4:H274)-1,5)+1)</f>
        <v>14.145799999999999</v>
      </c>
      <c r="AZ274">
        <f>INDEX($AT$4:$AX$131,ROUNDUP(ROWS(H$4:H274)/5,0),MOD(ROWS(H$4:H274)-1,5)+1)</f>
        <v>19.7865</v>
      </c>
      <c r="BI274">
        <f>INDEX($BC$4:$BG$131,ROUNDUP(ROWS(H$4:H274)/5,0),MOD(ROWS(H$4:H274)-1,5)+1)</f>
        <v>46.651000000000003</v>
      </c>
      <c r="BP274">
        <f>INDEX($BJ$4:$BN$131,ROUNDUP(ROWS(H$4:H274)/5,0),MOD(ROWS(H$4:H274)-1,5)+1)</f>
        <v>266.01560000000001</v>
      </c>
    </row>
    <row r="275" spans="7:68" x14ac:dyDescent="0.2">
      <c r="G275">
        <f>INDEX($A$4:$E$131,ROUNDUP(ROWS(H$4:H275)/5,0),MOD(ROWS(H$4:H275)-1,5)+1)</f>
        <v>188.07419999999999</v>
      </c>
      <c r="P275">
        <f>INDEX($J$4:$N$131,ROUNDUP(ROWS(H$4:H275)/5,0),MOD(ROWS(H$4:H275)-1,5)+1)</f>
        <v>74.727900000000005</v>
      </c>
      <c r="Y275">
        <f>INDEX($S$4:$W$131,ROUNDUP(ROWS(H$4:H275)/5,0),MOD(ROWS(H$4:H275)-1,5)+1)</f>
        <v>2953.607</v>
      </c>
      <c r="AH275">
        <f>INDEX($AB$4:$AF$131,ROUNDUP(ROWS(H$4:H275)/5,0),MOD(ROWS(H$4:H275)-1,5)+1)</f>
        <v>8.5091000000000001</v>
      </c>
      <c r="AQ275">
        <f>INDEX($AK$4:$AO$131,ROUNDUP(ROWS(H$4:H275)/5,0),MOD(ROWS(H$4:H275)-1,5)+1)</f>
        <v>24.809200000000001</v>
      </c>
      <c r="AZ275">
        <f>INDEX($AT$4:$AX$131,ROUNDUP(ROWS(H$4:H275)/5,0),MOD(ROWS(H$4:H275)-1,5)+1)</f>
        <v>56.218800000000002</v>
      </c>
      <c r="BI275">
        <f>INDEX($BC$4:$BG$131,ROUNDUP(ROWS(H$4:H275)/5,0),MOD(ROWS(H$4:H275)-1,5)+1)</f>
        <v>71.636700000000005</v>
      </c>
      <c r="BP275">
        <f>INDEX($BJ$4:$BN$131,ROUNDUP(ROWS(H$4:H275)/5,0),MOD(ROWS(H$4:H275)-1,5)+1)</f>
        <v>522.64909999999998</v>
      </c>
    </row>
    <row r="276" spans="7:68" x14ac:dyDescent="0.2">
      <c r="G276">
        <f>INDEX($A$4:$E$131,ROUNDUP(ROWS(H$4:H276)/5,0),MOD(ROWS(H$4:H276)-1,5)+1)</f>
        <v>106.4688</v>
      </c>
      <c r="P276">
        <f>INDEX($J$4:$N$131,ROUNDUP(ROWS(H$4:H276)/5,0),MOD(ROWS(H$4:H276)-1,5)+1)</f>
        <v>57.424500000000002</v>
      </c>
      <c r="Y276">
        <f>INDEX($S$4:$W$131,ROUNDUP(ROWS(H$4:H276)/5,0),MOD(ROWS(H$4:H276)-1,5)+1)</f>
        <v>5297.5519999999997</v>
      </c>
      <c r="AH276">
        <f>INDEX($AB$4:$AF$131,ROUNDUP(ROWS(H$4:H276)/5,0),MOD(ROWS(H$4:H276)-1,5)+1)</f>
        <v>9.7213999999999992</v>
      </c>
      <c r="AQ276">
        <f>INDEX($AK$4:$AO$131,ROUNDUP(ROWS(H$4:H276)/5,0),MOD(ROWS(H$4:H276)-1,5)+1)</f>
        <v>16.458300000000001</v>
      </c>
      <c r="AZ276">
        <f>INDEX($AT$4:$AX$131,ROUNDUP(ROWS(H$4:H276)/5,0),MOD(ROWS(H$4:H276)-1,5)+1)</f>
        <v>49.966099999999997</v>
      </c>
      <c r="BI276">
        <f>INDEX($BC$4:$BG$131,ROUNDUP(ROWS(H$4:H276)/5,0),MOD(ROWS(H$4:H276)-1,5)+1)</f>
        <v>37.161499999999997</v>
      </c>
      <c r="BP276">
        <f>INDEX($BJ$4:$BN$131,ROUNDUP(ROWS(H$4:H276)/5,0),MOD(ROWS(H$4:H276)-1,5)+1)</f>
        <v>235.15889999999999</v>
      </c>
    </row>
    <row r="277" spans="7:68" x14ac:dyDescent="0.2">
      <c r="G277">
        <f>INDEX($A$4:$E$131,ROUNDUP(ROWS(H$4:H277)/5,0),MOD(ROWS(H$4:H277)-1,5)+1)</f>
        <v>60.252600000000001</v>
      </c>
      <c r="P277">
        <f>INDEX($J$4:$N$131,ROUNDUP(ROWS(H$4:H277)/5,0),MOD(ROWS(H$4:H277)-1,5)+1)</f>
        <v>223.8939</v>
      </c>
      <c r="Y277">
        <f>INDEX($S$4:$W$131,ROUNDUP(ROWS(H$4:H277)/5,0),MOD(ROWS(H$4:H277)-1,5)+1)</f>
        <v>3417.8649999999998</v>
      </c>
      <c r="AH277">
        <f>INDEX($AB$4:$AF$131,ROUNDUP(ROWS(H$4:H277)/5,0),MOD(ROWS(H$4:H277)-1,5)+1)</f>
        <v>10.6868</v>
      </c>
      <c r="AQ277">
        <f>INDEX($AK$4:$AO$131,ROUNDUP(ROWS(H$4:H277)/5,0),MOD(ROWS(H$4:H277)-1,5)+1)</f>
        <v>41.534500000000001</v>
      </c>
      <c r="AZ277">
        <f>INDEX($AT$4:$AX$131,ROUNDUP(ROWS(H$4:H277)/5,0),MOD(ROWS(H$4:H277)-1,5)+1)</f>
        <v>34.757800000000003</v>
      </c>
      <c r="BI277">
        <f>INDEX($BC$4:$BG$131,ROUNDUP(ROWS(H$4:H277)/5,0),MOD(ROWS(H$4:H277)-1,5)+1)</f>
        <v>14.8184</v>
      </c>
      <c r="BP277">
        <f>INDEX($BJ$4:$BN$131,ROUNDUP(ROWS(H$4:H277)/5,0),MOD(ROWS(H$4:H277)-1,5)+1)</f>
        <v>134.15039999999999</v>
      </c>
    </row>
    <row r="278" spans="7:68" x14ac:dyDescent="0.2">
      <c r="G278">
        <f>INDEX($A$4:$E$131,ROUNDUP(ROWS(H$4:H278)/5,0),MOD(ROWS(H$4:H278)-1,5)+1)</f>
        <v>33.584000000000003</v>
      </c>
      <c r="P278">
        <f>INDEX($J$4:$N$131,ROUNDUP(ROWS(H$4:H278)/5,0),MOD(ROWS(H$4:H278)-1,5)+1)</f>
        <v>114.054</v>
      </c>
      <c r="Y278">
        <f>INDEX($S$4:$W$131,ROUNDUP(ROWS(H$4:H278)/5,0),MOD(ROWS(H$4:H278)-1,5)+1)</f>
        <v>3604.0630000000001</v>
      </c>
      <c r="AH278">
        <f>INDEX($AB$4:$AF$131,ROUNDUP(ROWS(H$4:H278)/5,0),MOD(ROWS(H$4:H278)-1,5)+1)</f>
        <v>8.3932000000000002</v>
      </c>
      <c r="AQ278">
        <f>INDEX($AK$4:$AO$131,ROUNDUP(ROWS(H$4:H278)/5,0),MOD(ROWS(H$4:H278)-1,5)+1)</f>
        <v>21.7637</v>
      </c>
      <c r="AZ278">
        <f>INDEX($AT$4:$AX$131,ROUNDUP(ROWS(H$4:H278)/5,0),MOD(ROWS(H$4:H278)-1,5)+1)</f>
        <v>16.662800000000001</v>
      </c>
      <c r="BI278">
        <f>INDEX($BC$4:$BG$131,ROUNDUP(ROWS(H$4:H278)/5,0),MOD(ROWS(H$4:H278)-1,5)+1)</f>
        <v>12.6517</v>
      </c>
      <c r="BP278">
        <f>INDEX($BJ$4:$BN$131,ROUNDUP(ROWS(H$4:H278)/5,0),MOD(ROWS(H$4:H278)-1,5)+1)</f>
        <v>74.448599999999999</v>
      </c>
    </row>
    <row r="279" spans="7:68" x14ac:dyDescent="0.2">
      <c r="G279">
        <f>INDEX($A$4:$E$131,ROUNDUP(ROWS(H$4:H279)/5,0),MOD(ROWS(H$4:H279)-1,5)+1)</f>
        <v>30.459</v>
      </c>
      <c r="P279">
        <f>INDEX($J$4:$N$131,ROUNDUP(ROWS(H$4:H279)/5,0),MOD(ROWS(H$4:H279)-1,5)+1)</f>
        <v>16.921900000000001</v>
      </c>
      <c r="Y279">
        <f>INDEX($S$4:$W$131,ROUNDUP(ROWS(H$4:H279)/5,0),MOD(ROWS(H$4:H279)-1,5)+1)</f>
        <v>3024.9609999999998</v>
      </c>
      <c r="AH279">
        <f>INDEX($AB$4:$AF$131,ROUNDUP(ROWS(H$4:H279)/5,0),MOD(ROWS(H$4:H279)-1,5)+1)</f>
        <v>7</v>
      </c>
      <c r="AQ279">
        <f>INDEX($AK$4:$AO$131,ROUNDUP(ROWS(H$4:H279)/5,0),MOD(ROWS(H$4:H279)-1,5)+1)</f>
        <v>5.2305000000000001</v>
      </c>
      <c r="AZ279">
        <f>INDEX($AT$4:$AX$131,ROUNDUP(ROWS(H$4:H279)/5,0),MOD(ROWS(H$4:H279)-1,5)+1)</f>
        <v>11.460900000000001</v>
      </c>
      <c r="BI279">
        <f>INDEX($BC$4:$BG$131,ROUNDUP(ROWS(H$4:H279)/5,0),MOD(ROWS(H$4:H279)-1,5)+1)</f>
        <v>13.6152</v>
      </c>
      <c r="BP279">
        <f>INDEX($BJ$4:$BN$131,ROUNDUP(ROWS(H$4:H279)/5,0),MOD(ROWS(H$4:H279)-1,5)+1)</f>
        <v>41.613300000000002</v>
      </c>
    </row>
    <row r="280" spans="7:68" x14ac:dyDescent="0.2">
      <c r="G280">
        <f>INDEX($A$4:$E$131,ROUNDUP(ROWS(H$4:H280)/5,0),MOD(ROWS(H$4:H280)-1,5)+1)</f>
        <v>31.225300000000001</v>
      </c>
      <c r="P280">
        <f>INDEX($J$4:$N$131,ROUNDUP(ROWS(H$4:H280)/5,0),MOD(ROWS(H$4:H280)-1,5)+1)</f>
        <v>13.6478</v>
      </c>
      <c r="Y280">
        <f>INDEX($S$4:$W$131,ROUNDUP(ROWS(H$4:H280)/5,0),MOD(ROWS(H$4:H280)-1,5)+1)</f>
        <v>3641.4319999999998</v>
      </c>
      <c r="AH280">
        <f>INDEX($AB$4:$AF$131,ROUNDUP(ROWS(H$4:H280)/5,0),MOD(ROWS(H$4:H280)-1,5)+1)</f>
        <v>5.8451000000000004</v>
      </c>
      <c r="AQ280">
        <f>INDEX($AK$4:$AO$131,ROUNDUP(ROWS(H$4:H280)/5,0),MOD(ROWS(H$4:H280)-1,5)+1)</f>
        <v>6.5774999999999997</v>
      </c>
      <c r="AZ280">
        <f>INDEX($AT$4:$AX$131,ROUNDUP(ROWS(H$4:H280)/5,0),MOD(ROWS(H$4:H280)-1,5)+1)</f>
        <v>11.8451</v>
      </c>
      <c r="BI280">
        <f>INDEX($BC$4:$BG$131,ROUNDUP(ROWS(H$4:H280)/5,0),MOD(ROWS(H$4:H280)-1,5)+1)</f>
        <v>12.8451</v>
      </c>
      <c r="BP280">
        <f>INDEX($BJ$4:$BN$131,ROUNDUP(ROWS(H$4:H280)/5,0),MOD(ROWS(H$4:H280)-1,5)+1)</f>
        <v>42.380200000000002</v>
      </c>
    </row>
    <row r="281" spans="7:68" x14ac:dyDescent="0.2">
      <c r="G281">
        <f>INDEX($A$4:$E$131,ROUNDUP(ROWS(H$4:H281)/5,0),MOD(ROWS(H$4:H281)-1,5)+1)</f>
        <v>21.361999999999998</v>
      </c>
      <c r="P281">
        <f>INDEX($J$4:$N$131,ROUNDUP(ROWS(H$4:H281)/5,0),MOD(ROWS(H$4:H281)-1,5)+1)</f>
        <v>6.181</v>
      </c>
      <c r="Y281">
        <f>INDEX($S$4:$W$131,ROUNDUP(ROWS(H$4:H281)/5,0),MOD(ROWS(H$4:H281)-1,5)+1)</f>
        <v>4345.3379999999997</v>
      </c>
      <c r="AH281">
        <f>INDEX($AB$4:$AF$131,ROUNDUP(ROWS(H$4:H281)/5,0),MOD(ROWS(H$4:H281)-1,5)+1)</f>
        <v>5</v>
      </c>
      <c r="AQ281">
        <f>INDEX($AK$4:$AO$131,ROUNDUP(ROWS(H$4:H281)/5,0),MOD(ROWS(H$4:H281)-1,5)+1)</f>
        <v>4.7447999999999997</v>
      </c>
      <c r="AZ281">
        <f>INDEX($AT$4:$AX$131,ROUNDUP(ROWS(H$4:H281)/5,0),MOD(ROWS(H$4:H281)-1,5)+1)</f>
        <v>7.0533999999999999</v>
      </c>
      <c r="BI281">
        <f>INDEX($BC$4:$BG$131,ROUNDUP(ROWS(H$4:H281)/5,0),MOD(ROWS(H$4:H281)-1,5)+1)</f>
        <v>10.3086</v>
      </c>
      <c r="BP281">
        <f>INDEX($BJ$4:$BN$131,ROUNDUP(ROWS(H$4:H281)/5,0),MOD(ROWS(H$4:H281)-1,5)+1)</f>
        <v>33.925800000000002</v>
      </c>
    </row>
    <row r="282" spans="7:68" x14ac:dyDescent="0.2">
      <c r="G282">
        <f>INDEX($A$4:$E$131,ROUNDUP(ROWS(H$4:H282)/5,0),MOD(ROWS(H$4:H282)-1,5)+1)</f>
        <v>25.909500000000001</v>
      </c>
      <c r="P282">
        <f>INDEX($J$4:$N$131,ROUNDUP(ROWS(H$4:H282)/5,0),MOD(ROWS(H$4:H282)-1,5)+1)</f>
        <v>38.065800000000003</v>
      </c>
      <c r="Y282">
        <f>INDEX($S$4:$W$131,ROUNDUP(ROWS(H$4:H282)/5,0),MOD(ROWS(H$4:H282)-1,5)+1)</f>
        <v>5821.9009999999998</v>
      </c>
      <c r="AH282">
        <f>INDEX($AB$4:$AF$131,ROUNDUP(ROWS(H$4:H282)/5,0),MOD(ROWS(H$4:H282)-1,5)+1)</f>
        <v>8.6685999999999996</v>
      </c>
      <c r="AQ282">
        <f>INDEX($AK$4:$AO$131,ROUNDUP(ROWS(H$4:H282)/5,0),MOD(ROWS(H$4:H282)-1,5)+1)</f>
        <v>9.2890999999999995</v>
      </c>
      <c r="AZ282">
        <f>INDEX($AT$4:$AX$131,ROUNDUP(ROWS(H$4:H282)/5,0),MOD(ROWS(H$4:H282)-1,5)+1)</f>
        <v>61.649700000000003</v>
      </c>
      <c r="BI282">
        <f>INDEX($BC$4:$BG$131,ROUNDUP(ROWS(H$4:H282)/5,0),MOD(ROWS(H$4:H282)-1,5)+1)</f>
        <v>5.8555000000000001</v>
      </c>
      <c r="BP282">
        <f>INDEX($BJ$4:$BN$131,ROUNDUP(ROWS(H$4:H282)/5,0),MOD(ROWS(H$4:H282)-1,5)+1)</f>
        <v>53.059899999999999</v>
      </c>
    </row>
    <row r="283" spans="7:68" x14ac:dyDescent="0.2">
      <c r="G283">
        <f>INDEX($A$4:$E$131,ROUNDUP(ROWS(H$4:H283)/5,0),MOD(ROWS(H$4:H283)-1,5)+1)</f>
        <v>40.279899999999998</v>
      </c>
      <c r="P283">
        <f>INDEX($J$4:$N$131,ROUNDUP(ROWS(H$4:H283)/5,0),MOD(ROWS(H$4:H283)-1,5)+1)</f>
        <v>45.3294</v>
      </c>
      <c r="Y283">
        <f>INDEX($S$4:$W$131,ROUNDUP(ROWS(H$4:H283)/5,0),MOD(ROWS(H$4:H283)-1,5)+1)</f>
        <v>6570.4690000000001</v>
      </c>
      <c r="AH283">
        <f>INDEX($AB$4:$AF$131,ROUNDUP(ROWS(H$4:H283)/5,0),MOD(ROWS(H$4:H283)-1,5)+1)</f>
        <v>15.864599999999999</v>
      </c>
      <c r="AQ283">
        <f>INDEX($AK$4:$AO$131,ROUNDUP(ROWS(H$4:H283)/5,0),MOD(ROWS(H$4:H283)-1,5)+1)</f>
        <v>10.6523</v>
      </c>
      <c r="AZ283">
        <f>INDEX($AT$4:$AX$131,ROUNDUP(ROWS(H$4:H283)/5,0),MOD(ROWS(H$4:H283)-1,5)+1)</f>
        <v>77.286500000000004</v>
      </c>
      <c r="BI283">
        <f>INDEX($BC$4:$BG$131,ROUNDUP(ROWS(H$4:H283)/5,0),MOD(ROWS(H$4:H283)-1,5)+1)</f>
        <v>10.729200000000001</v>
      </c>
      <c r="BP283">
        <f>INDEX($BJ$4:$BN$131,ROUNDUP(ROWS(H$4:H283)/5,0),MOD(ROWS(H$4:H283)-1,5)+1)</f>
        <v>64.338499999999996</v>
      </c>
    </row>
    <row r="284" spans="7:68" x14ac:dyDescent="0.2">
      <c r="G284">
        <f>INDEX($A$4:$E$131,ROUNDUP(ROWS(H$4:H284)/5,0),MOD(ROWS(H$4:H284)-1,5)+1)</f>
        <v>51.546900000000001</v>
      </c>
      <c r="P284">
        <f>INDEX($J$4:$N$131,ROUNDUP(ROWS(H$4:H284)/5,0),MOD(ROWS(H$4:H284)-1,5)+1)</f>
        <v>14.8848</v>
      </c>
      <c r="Y284">
        <f>INDEX($S$4:$W$131,ROUNDUP(ROWS(H$4:H284)/5,0),MOD(ROWS(H$4:H284)-1,5)+1)</f>
        <v>4332.7730000000001</v>
      </c>
      <c r="AH284">
        <f>INDEX($AB$4:$AF$131,ROUNDUP(ROWS(H$4:H284)/5,0),MOD(ROWS(H$4:H284)-1,5)+1)</f>
        <v>10.9063</v>
      </c>
      <c r="AQ284">
        <f>INDEX($AK$4:$AO$131,ROUNDUP(ROWS(H$4:H284)/5,0),MOD(ROWS(H$4:H284)-1,5)+1)</f>
        <v>8.8417999999999992</v>
      </c>
      <c r="AZ284">
        <f>INDEX($AT$4:$AX$131,ROUNDUP(ROWS(H$4:H284)/5,0),MOD(ROWS(H$4:H284)-1,5)+1)</f>
        <v>23.791</v>
      </c>
      <c r="BI284">
        <f>INDEX($BC$4:$BG$131,ROUNDUP(ROWS(H$4:H284)/5,0),MOD(ROWS(H$4:H284)-1,5)+1)</f>
        <v>13.3164</v>
      </c>
      <c r="BP284">
        <f>INDEX($BJ$4:$BN$131,ROUNDUP(ROWS(H$4:H284)/5,0),MOD(ROWS(H$4:H284)-1,5)+1)</f>
        <v>45.474600000000002</v>
      </c>
    </row>
    <row r="285" spans="7:68" x14ac:dyDescent="0.2">
      <c r="G285">
        <f>INDEX($A$4:$E$131,ROUNDUP(ROWS(H$4:H285)/5,0),MOD(ROWS(H$4:H285)-1,5)+1)</f>
        <v>130.9401</v>
      </c>
      <c r="P285">
        <f>INDEX($J$4:$N$131,ROUNDUP(ROWS(H$4:H285)/5,0),MOD(ROWS(H$4:H285)-1,5)+1)</f>
        <v>54.304699999999997</v>
      </c>
      <c r="Y285">
        <f>INDEX($S$4:$W$131,ROUNDUP(ROWS(H$4:H285)/5,0),MOD(ROWS(H$4:H285)-1,5)+1)</f>
        <v>3591.0419999999999</v>
      </c>
      <c r="AH285">
        <f>INDEX($AB$4:$AF$131,ROUNDUP(ROWS(H$4:H285)/5,0),MOD(ROWS(H$4:H285)-1,5)+1)</f>
        <v>4.6276000000000002</v>
      </c>
      <c r="AQ285">
        <f>INDEX($AK$4:$AO$131,ROUNDUP(ROWS(H$4:H285)/5,0),MOD(ROWS(H$4:H285)-1,5)+1)</f>
        <v>24.1797</v>
      </c>
      <c r="AZ285">
        <f>INDEX($AT$4:$AX$131,ROUNDUP(ROWS(H$4:H285)/5,0),MOD(ROWS(H$4:H285)-1,5)+1)</f>
        <v>62.5807</v>
      </c>
      <c r="BI285">
        <f>INDEX($BC$4:$BG$131,ROUNDUP(ROWS(H$4:H285)/5,0),MOD(ROWS(H$4:H285)-1,5)+1)</f>
        <v>7.7447999999999997</v>
      </c>
      <c r="BP285">
        <f>INDEX($BJ$4:$BN$131,ROUNDUP(ROWS(H$4:H285)/5,0),MOD(ROWS(H$4:H285)-1,5)+1)</f>
        <v>64.104200000000006</v>
      </c>
    </row>
    <row r="286" spans="7:68" x14ac:dyDescent="0.2">
      <c r="G286">
        <f>INDEX($A$4:$E$131,ROUNDUP(ROWS(H$4:H286)/5,0),MOD(ROWS(H$4:H286)-1,5)+1)</f>
        <v>432.64839999999998</v>
      </c>
      <c r="P286">
        <f>INDEX($J$4:$N$131,ROUNDUP(ROWS(H$4:H286)/5,0),MOD(ROWS(H$4:H286)-1,5)+1)</f>
        <v>130.47659999999999</v>
      </c>
      <c r="Y286">
        <f>INDEX($S$4:$W$131,ROUNDUP(ROWS(H$4:H286)/5,0),MOD(ROWS(H$4:H286)-1,5)+1)</f>
        <v>3384.5309999999999</v>
      </c>
      <c r="AH286">
        <f>INDEX($AB$4:$AF$131,ROUNDUP(ROWS(H$4:H286)/5,0),MOD(ROWS(H$4:H286)-1,5)+1)</f>
        <v>7.1327999999999996</v>
      </c>
      <c r="AQ286">
        <f>INDEX($AK$4:$AO$131,ROUNDUP(ROWS(H$4:H286)/5,0),MOD(ROWS(H$4:H286)-1,5)+1)</f>
        <v>47.640599999999999</v>
      </c>
      <c r="AZ286">
        <f>INDEX($AT$4:$AX$131,ROUNDUP(ROWS(H$4:H286)/5,0),MOD(ROWS(H$4:H286)-1,5)+1)</f>
        <v>131.8125</v>
      </c>
      <c r="BI286">
        <f>INDEX($BC$4:$BG$131,ROUNDUP(ROWS(H$4:H286)/5,0),MOD(ROWS(H$4:H286)-1,5)+1)</f>
        <v>6.2891000000000004</v>
      </c>
      <c r="BP286">
        <f>INDEX($BJ$4:$BN$131,ROUNDUP(ROWS(H$4:H286)/5,0),MOD(ROWS(H$4:H286)-1,5)+1)</f>
        <v>113.8359</v>
      </c>
    </row>
    <row r="287" spans="7:68" x14ac:dyDescent="0.2">
      <c r="G287">
        <f>INDEX($A$4:$E$131,ROUNDUP(ROWS(H$4:H287)/5,0),MOD(ROWS(H$4:H287)-1,5)+1)</f>
        <v>189.39449999999999</v>
      </c>
      <c r="P287">
        <f>INDEX($J$4:$N$131,ROUNDUP(ROWS(H$4:H287)/5,0),MOD(ROWS(H$4:H287)-1,5)+1)</f>
        <v>124.01690000000001</v>
      </c>
      <c r="Y287">
        <f>INDEX($S$4:$W$131,ROUNDUP(ROWS(H$4:H287)/5,0),MOD(ROWS(H$4:H287)-1,5)+1)</f>
        <v>4985.9629999999997</v>
      </c>
      <c r="AH287">
        <f>INDEX($AB$4:$AF$131,ROUNDUP(ROWS(H$4:H287)/5,0),MOD(ROWS(H$4:H287)-1,5)+1)</f>
        <v>8.7935999999999996</v>
      </c>
      <c r="AQ287">
        <f>INDEX($AK$4:$AO$131,ROUNDUP(ROWS(H$4:H287)/5,0),MOD(ROWS(H$4:H287)-1,5)+1)</f>
        <v>46.063800000000001</v>
      </c>
      <c r="AZ287">
        <f>INDEX($AT$4:$AX$131,ROUNDUP(ROWS(H$4:H287)/5,0),MOD(ROWS(H$4:H287)-1,5)+1)</f>
        <v>146.4128</v>
      </c>
      <c r="BI287">
        <f>INDEX($BC$4:$BG$131,ROUNDUP(ROWS(H$4:H287)/5,0),MOD(ROWS(H$4:H287)-1,5)+1)</f>
        <v>4.4127999999999998</v>
      </c>
      <c r="BP287">
        <f>INDEX($BJ$4:$BN$131,ROUNDUP(ROWS(H$4:H287)/5,0),MOD(ROWS(H$4:H287)-1,5)+1)</f>
        <v>95.461600000000004</v>
      </c>
    </row>
    <row r="288" spans="7:68" x14ac:dyDescent="0.2">
      <c r="G288">
        <f>INDEX($A$4:$E$131,ROUNDUP(ROWS(H$4:H288)/5,0),MOD(ROWS(H$4:H288)-1,5)+1)</f>
        <v>99.875600000000006</v>
      </c>
      <c r="P288">
        <f>INDEX($J$4:$N$131,ROUNDUP(ROWS(H$4:H288)/5,0),MOD(ROWS(H$4:H288)-1,5)+1)</f>
        <v>70.590500000000006</v>
      </c>
      <c r="Y288">
        <f>INDEX($S$4:$W$131,ROUNDUP(ROWS(H$4:H288)/5,0),MOD(ROWS(H$4:H288)-1,5)+1)</f>
        <v>4476.7839999999997</v>
      </c>
      <c r="AH288">
        <f>INDEX($AB$4:$AF$131,ROUNDUP(ROWS(H$4:H288)/5,0),MOD(ROWS(H$4:H288)-1,5)+1)</f>
        <v>2.8704000000000001</v>
      </c>
      <c r="AQ288">
        <f>INDEX($AK$4:$AO$131,ROUNDUP(ROWS(H$4:H288)/5,0),MOD(ROWS(H$4:H288)-1,5)+1)</f>
        <v>16.854800000000001</v>
      </c>
      <c r="AZ288">
        <f>INDEX($AT$4:$AX$131,ROUNDUP(ROWS(H$4:H288)/5,0),MOD(ROWS(H$4:H288)-1,5)+1)</f>
        <v>33.916699999999999</v>
      </c>
      <c r="BI288">
        <f>INDEX($BC$4:$BG$131,ROUNDUP(ROWS(H$4:H288)/5,0),MOD(ROWS(H$4:H288)-1,5)+1)</f>
        <v>9.2538999999999998</v>
      </c>
      <c r="BP288">
        <f>INDEX($BJ$4:$BN$131,ROUNDUP(ROWS(H$4:H288)/5,0),MOD(ROWS(H$4:H288)-1,5)+1)</f>
        <v>44.968699999999998</v>
      </c>
    </row>
    <row r="289" spans="7:68" x14ac:dyDescent="0.2">
      <c r="G289">
        <f>INDEX($A$4:$E$131,ROUNDUP(ROWS(H$4:H289)/5,0),MOD(ROWS(H$4:H289)-1,5)+1)</f>
        <v>48.112000000000002</v>
      </c>
      <c r="P289">
        <f>INDEX($J$4:$N$131,ROUNDUP(ROWS(H$4:H289)/5,0),MOD(ROWS(H$4:H289)-1,5)+1)</f>
        <v>7.5956999999999999</v>
      </c>
      <c r="Y289">
        <f>INDEX($S$4:$W$131,ROUNDUP(ROWS(H$4:H289)/5,0),MOD(ROWS(H$4:H289)-1,5)+1)</f>
        <v>7070.3379999999997</v>
      </c>
      <c r="AH289">
        <f>INDEX($AB$4:$AF$131,ROUNDUP(ROWS(H$4:H289)/5,0),MOD(ROWS(H$4:H289)-1,5)+1)</f>
        <v>3.9460000000000002</v>
      </c>
      <c r="AQ289">
        <f>INDEX($AK$4:$AO$131,ROUNDUP(ROWS(H$4:H289)/5,0),MOD(ROWS(H$4:H289)-1,5)+1)</f>
        <v>4.3704000000000001</v>
      </c>
      <c r="AZ289">
        <f>INDEX($AT$4:$AX$131,ROUNDUP(ROWS(H$4:H289)/5,0),MOD(ROWS(H$4:H289)-1,5)+1)</f>
        <v>9.3925999999999998</v>
      </c>
      <c r="BI289">
        <f>INDEX($BC$4:$BG$131,ROUNDUP(ROWS(H$4:H289)/5,0),MOD(ROWS(H$4:H289)-1,5)+1)</f>
        <v>9.11</v>
      </c>
      <c r="BP289">
        <f>INDEX($BJ$4:$BN$131,ROUNDUP(ROWS(H$4:H289)/5,0),MOD(ROWS(H$4:H289)-1,5)+1)</f>
        <v>33.173200000000001</v>
      </c>
    </row>
    <row r="290" spans="7:68" x14ac:dyDescent="0.2">
      <c r="G290">
        <f>INDEX($A$4:$E$131,ROUNDUP(ROWS(H$4:H290)/5,0),MOD(ROWS(H$4:H290)-1,5)+1)</f>
        <v>26.6432</v>
      </c>
      <c r="P290">
        <f>INDEX($J$4:$N$131,ROUNDUP(ROWS(H$4:H290)/5,0),MOD(ROWS(H$4:H290)-1,5)+1)</f>
        <v>6.9089</v>
      </c>
      <c r="Y290">
        <f>INDEX($S$4:$W$131,ROUNDUP(ROWS(H$4:H290)/5,0),MOD(ROWS(H$4:H290)-1,5)+1)</f>
        <v>3458.49</v>
      </c>
      <c r="AH290">
        <f>INDEX($AB$4:$AF$131,ROUNDUP(ROWS(H$4:H290)/5,0),MOD(ROWS(H$4:H290)-1,5)+1)</f>
        <v>6.8177000000000003</v>
      </c>
      <c r="AQ290">
        <f>INDEX($AK$4:$AO$131,ROUNDUP(ROWS(H$4:H290)/5,0),MOD(ROWS(H$4:H290)-1,5)+1)</f>
        <v>2.1823000000000001</v>
      </c>
      <c r="AZ290">
        <f>INDEX($AT$4:$AX$131,ROUNDUP(ROWS(H$4:H290)/5,0),MOD(ROWS(H$4:H290)-1,5)+1)</f>
        <v>9</v>
      </c>
      <c r="BI290">
        <f>INDEX($BC$4:$BG$131,ROUNDUP(ROWS(H$4:H290)/5,0),MOD(ROWS(H$4:H290)-1,5)+1)</f>
        <v>15.546900000000001</v>
      </c>
      <c r="BP290">
        <f>INDEX($BJ$4:$BN$131,ROUNDUP(ROWS(H$4:H290)/5,0),MOD(ROWS(H$4:H290)-1,5)+1)</f>
        <v>27.460899999999999</v>
      </c>
    </row>
    <row r="291" spans="7:68" x14ac:dyDescent="0.2">
      <c r="G291">
        <f>INDEX($A$4:$E$131,ROUNDUP(ROWS(H$4:H291)/5,0),MOD(ROWS(H$4:H291)-1,5)+1)</f>
        <v>50.621099999999998</v>
      </c>
      <c r="P291">
        <f>INDEX($J$4:$N$131,ROUNDUP(ROWS(H$4:H291)/5,0),MOD(ROWS(H$4:H291)-1,5)+1)</f>
        <v>6.6797000000000004</v>
      </c>
      <c r="Y291">
        <f>INDEX($S$4:$W$131,ROUNDUP(ROWS(H$4:H291)/5,0),MOD(ROWS(H$4:H291)-1,5)+1)</f>
        <v>4249.18</v>
      </c>
      <c r="AH291">
        <f>INDEX($AB$4:$AF$131,ROUNDUP(ROWS(H$4:H291)/5,0),MOD(ROWS(H$4:H291)-1,5)+1)</f>
        <v>4.6601999999999997</v>
      </c>
      <c r="AQ291">
        <f>INDEX($AK$4:$AO$131,ROUNDUP(ROWS(H$4:H291)/5,0),MOD(ROWS(H$4:H291)-1,5)+1)</f>
        <v>4.5098000000000003</v>
      </c>
      <c r="AZ291">
        <f>INDEX($AT$4:$AX$131,ROUNDUP(ROWS(H$4:H291)/5,0),MOD(ROWS(H$4:H291)-1,5)+1)</f>
        <v>9</v>
      </c>
      <c r="BI291">
        <f>INDEX($BC$4:$BG$131,ROUNDUP(ROWS(H$4:H291)/5,0),MOD(ROWS(H$4:H291)-1,5)+1)</f>
        <v>19.470700000000001</v>
      </c>
      <c r="BP291">
        <f>INDEX($BJ$4:$BN$131,ROUNDUP(ROWS(H$4:H291)/5,0),MOD(ROWS(H$4:H291)-1,5)+1)</f>
        <v>50.130899999999997</v>
      </c>
    </row>
    <row r="292" spans="7:68" x14ac:dyDescent="0.2">
      <c r="G292">
        <f>INDEX($A$4:$E$131,ROUNDUP(ROWS(H$4:H292)/5,0),MOD(ROWS(H$4:H292)-1,5)+1)</f>
        <v>50.162100000000002</v>
      </c>
      <c r="P292">
        <f>INDEX($J$4:$N$131,ROUNDUP(ROWS(H$4:H292)/5,0),MOD(ROWS(H$4:H292)-1,5)+1)</f>
        <v>9.5038999999999998</v>
      </c>
      <c r="Y292">
        <f>INDEX($S$4:$W$131,ROUNDUP(ROWS(H$4:H292)/5,0),MOD(ROWS(H$4:H292)-1,5)+1)</f>
        <v>2885.703</v>
      </c>
      <c r="AH292">
        <f>INDEX($AB$4:$AF$131,ROUNDUP(ROWS(H$4:H292)/5,0),MOD(ROWS(H$4:H292)-1,5)+1)</f>
        <v>3.4961000000000002</v>
      </c>
      <c r="AQ292">
        <f>INDEX($AK$4:$AO$131,ROUNDUP(ROWS(H$4:H292)/5,0),MOD(ROWS(H$4:H292)-1,5)+1)</f>
        <v>8.2401999999999997</v>
      </c>
      <c r="AZ292">
        <f>INDEX($AT$4:$AX$131,ROUNDUP(ROWS(H$4:H292)/5,0),MOD(ROWS(H$4:H292)-1,5)+1)</f>
        <v>9</v>
      </c>
      <c r="BI292">
        <f>INDEX($BC$4:$BG$131,ROUNDUP(ROWS(H$4:H292)/5,0),MOD(ROWS(H$4:H292)-1,5)+1)</f>
        <v>12.247999999999999</v>
      </c>
      <c r="BP292">
        <f>INDEX($BJ$4:$BN$131,ROUNDUP(ROWS(H$4:H292)/5,0),MOD(ROWS(H$4:H292)-1,5)+1)</f>
        <v>42.488300000000002</v>
      </c>
    </row>
    <row r="293" spans="7:68" x14ac:dyDescent="0.2">
      <c r="G293">
        <f>INDEX($A$4:$E$131,ROUNDUP(ROWS(H$4:H293)/5,0),MOD(ROWS(H$4:H293)-1,5)+1)</f>
        <v>84.649699999999996</v>
      </c>
      <c r="P293">
        <f>INDEX($J$4:$N$131,ROUNDUP(ROWS(H$4:H293)/5,0),MOD(ROWS(H$4:H293)-1,5)+1)</f>
        <v>9.6242999999999999</v>
      </c>
      <c r="Y293">
        <f>INDEX($S$4:$W$131,ROUNDUP(ROWS(H$4:H293)/5,0),MOD(ROWS(H$4:H293)-1,5)+1)</f>
        <v>4377.5649999999996</v>
      </c>
      <c r="AH293">
        <f>INDEX($AB$4:$AF$131,ROUNDUP(ROWS(H$4:H293)/5,0),MOD(ROWS(H$4:H293)-1,5)+1)</f>
        <v>4.3502999999999998</v>
      </c>
      <c r="AQ293">
        <f>INDEX($AK$4:$AO$131,ROUNDUP(ROWS(H$4:H293)/5,0),MOD(ROWS(H$4:H293)-1,5)+1)</f>
        <v>13.6243</v>
      </c>
      <c r="AZ293">
        <f>INDEX($AT$4:$AX$131,ROUNDUP(ROWS(H$4:H293)/5,0),MOD(ROWS(H$4:H293)-1,5)+1)</f>
        <v>9.3248999999999995</v>
      </c>
      <c r="BI293">
        <f>INDEX($BC$4:$BG$131,ROUNDUP(ROWS(H$4:H293)/5,0),MOD(ROWS(H$4:H293)-1,5)+1)</f>
        <v>13</v>
      </c>
      <c r="BP293">
        <f>INDEX($BJ$4:$BN$131,ROUNDUP(ROWS(H$4:H293)/5,0),MOD(ROWS(H$4:H293)-1,5)+1)</f>
        <v>47.649700000000003</v>
      </c>
    </row>
    <row r="294" spans="7:68" x14ac:dyDescent="0.2">
      <c r="G294">
        <f>INDEX($A$4:$E$131,ROUNDUP(ROWS(H$4:H294)/5,0),MOD(ROWS(H$4:H294)-1,5)+1)</f>
        <v>90.132199999999997</v>
      </c>
      <c r="P294">
        <f>INDEX($J$4:$N$131,ROUNDUP(ROWS(H$4:H294)/5,0),MOD(ROWS(H$4:H294)-1,5)+1)</f>
        <v>29.152999999999999</v>
      </c>
      <c r="Y294">
        <f>INDEX($S$4:$W$131,ROUNDUP(ROWS(H$4:H294)/5,0),MOD(ROWS(H$4:H294)-1,5)+1)</f>
        <v>3288.6979999999999</v>
      </c>
      <c r="AH294">
        <f>INDEX($AB$4:$AF$131,ROUNDUP(ROWS(H$4:H294)/5,0),MOD(ROWS(H$4:H294)-1,5)+1)</f>
        <v>6.7565</v>
      </c>
      <c r="AQ294">
        <f>INDEX($AK$4:$AO$131,ROUNDUP(ROWS(H$4:H294)/5,0),MOD(ROWS(H$4:H294)-1,5)+1)</f>
        <v>17</v>
      </c>
      <c r="AZ294">
        <f>INDEX($AT$4:$AX$131,ROUNDUP(ROWS(H$4:H294)/5,0),MOD(ROWS(H$4:H294)-1,5)+1)</f>
        <v>28.782599999999999</v>
      </c>
      <c r="BI294">
        <f>INDEX($BC$4:$BG$131,ROUNDUP(ROWS(H$4:H294)/5,0),MOD(ROWS(H$4:H294)-1,5)+1)</f>
        <v>12.248699999999999</v>
      </c>
      <c r="BP294">
        <f>INDEX($BJ$4:$BN$131,ROUNDUP(ROWS(H$4:H294)/5,0),MOD(ROWS(H$4:H294)-1,5)+1)</f>
        <v>57.264299999999999</v>
      </c>
    </row>
    <row r="295" spans="7:68" x14ac:dyDescent="0.2">
      <c r="G295">
        <f>INDEX($A$4:$E$131,ROUNDUP(ROWS(H$4:H295)/5,0),MOD(ROWS(H$4:H295)-1,5)+1)</f>
        <v>71.697900000000004</v>
      </c>
      <c r="P295">
        <f>INDEX($J$4:$N$131,ROUNDUP(ROWS(H$4:H295)/5,0),MOD(ROWS(H$4:H295)-1,5)+1)</f>
        <v>49.222700000000003</v>
      </c>
      <c r="Y295">
        <f>INDEX($S$4:$W$131,ROUNDUP(ROWS(H$4:H295)/5,0),MOD(ROWS(H$4:H295)-1,5)+1)</f>
        <v>2627.37</v>
      </c>
      <c r="AH295">
        <f>INDEX($AB$4:$AF$131,ROUNDUP(ROWS(H$4:H295)/5,0),MOD(ROWS(H$4:H295)-1,5)+1)</f>
        <v>12.096399999999999</v>
      </c>
      <c r="AQ295">
        <f>INDEX($AK$4:$AO$131,ROUNDUP(ROWS(H$4:H295)/5,0),MOD(ROWS(H$4:H295)-1,5)+1)</f>
        <v>14.289099999999999</v>
      </c>
      <c r="AZ295">
        <f>INDEX($AT$4:$AX$131,ROUNDUP(ROWS(H$4:H295)/5,0),MOD(ROWS(H$4:H295)-1,5)+1)</f>
        <v>55.4818</v>
      </c>
      <c r="BI295">
        <f>INDEX($BC$4:$BG$131,ROUNDUP(ROWS(H$4:H295)/5,0),MOD(ROWS(H$4:H295)-1,5)+1)</f>
        <v>9.1927000000000003</v>
      </c>
      <c r="BP295">
        <f>INDEX($BJ$4:$BN$131,ROUNDUP(ROWS(H$4:H295)/5,0),MOD(ROWS(H$4:H295)-1,5)+1)</f>
        <v>68.740899999999996</v>
      </c>
    </row>
    <row r="296" spans="7:68" x14ac:dyDescent="0.2">
      <c r="G296">
        <f>INDEX($A$4:$E$131,ROUNDUP(ROWS(H$4:H296)/5,0),MOD(ROWS(H$4:H296)-1,5)+1)</f>
        <v>36.748699999999999</v>
      </c>
      <c r="P296">
        <f>INDEX($J$4:$N$131,ROUNDUP(ROWS(H$4:H296)/5,0),MOD(ROWS(H$4:H296)-1,5)+1)</f>
        <v>24.638000000000002</v>
      </c>
      <c r="Y296">
        <f>INDEX($S$4:$W$131,ROUNDUP(ROWS(H$4:H296)/5,0),MOD(ROWS(H$4:H296)-1,5)+1)</f>
        <v>2872.2919999999999</v>
      </c>
      <c r="AH296">
        <f>INDEX($AB$4:$AF$131,ROUNDUP(ROWS(H$4:H296)/5,0),MOD(ROWS(H$4:H296)-1,5)+1)</f>
        <v>5.8358999999999996</v>
      </c>
      <c r="AQ296">
        <f>INDEX($AK$4:$AO$131,ROUNDUP(ROWS(H$4:H296)/5,0),MOD(ROWS(H$4:H296)-1,5)+1)</f>
        <v>9.3307000000000002</v>
      </c>
      <c r="AZ296">
        <f>INDEX($AT$4:$AX$131,ROUNDUP(ROWS(H$4:H296)/5,0),MOD(ROWS(H$4:H296)-1,5)+1)</f>
        <v>33.046900000000001</v>
      </c>
      <c r="BI296">
        <f>INDEX($BC$4:$BG$131,ROUNDUP(ROWS(H$4:H296)/5,0),MOD(ROWS(H$4:H296)-1,5)+1)</f>
        <v>6.4089</v>
      </c>
      <c r="BP296">
        <f>INDEX($BJ$4:$BN$131,ROUNDUP(ROWS(H$4:H296)/5,0),MOD(ROWS(H$4:H296)-1,5)+1)</f>
        <v>74.076800000000006</v>
      </c>
    </row>
    <row r="297" spans="7:68" x14ac:dyDescent="0.2">
      <c r="G297">
        <f>INDEX($A$4:$E$131,ROUNDUP(ROWS(H$4:H297)/5,0),MOD(ROWS(H$4:H297)-1,5)+1)</f>
        <v>33.567100000000003</v>
      </c>
      <c r="P297">
        <f>INDEX($J$4:$N$131,ROUNDUP(ROWS(H$4:H297)/5,0),MOD(ROWS(H$4:H297)-1,5)+1)</f>
        <v>8.2865000000000002</v>
      </c>
      <c r="Y297">
        <f>INDEX($S$4:$W$131,ROUNDUP(ROWS(H$4:H297)/5,0),MOD(ROWS(H$4:H297)-1,5)+1)</f>
        <v>3637.982</v>
      </c>
      <c r="AH297">
        <f>INDEX($AB$4:$AF$131,ROUNDUP(ROWS(H$4:H297)/5,0),MOD(ROWS(H$4:H297)-1,5)+1)</f>
        <v>3.5710000000000002</v>
      </c>
      <c r="AQ297">
        <f>INDEX($AK$4:$AO$131,ROUNDUP(ROWS(H$4:H297)/5,0),MOD(ROWS(H$4:H297)-1,5)+1)</f>
        <v>4.9648000000000003</v>
      </c>
      <c r="AZ297">
        <f>INDEX($AT$4:$AX$131,ROUNDUP(ROWS(H$4:H297)/5,0),MOD(ROWS(H$4:H297)-1,5)+1)</f>
        <v>12.364599999999999</v>
      </c>
      <c r="BI297">
        <f>INDEX($BC$4:$BG$131,ROUNDUP(ROWS(H$4:H297)/5,0),MOD(ROWS(H$4:H297)-1,5)+1)</f>
        <v>9.4101999999999997</v>
      </c>
      <c r="BP297">
        <f>INDEX($BJ$4:$BN$131,ROUNDUP(ROWS(H$4:H297)/5,0),MOD(ROWS(H$4:H297)-1,5)+1)</f>
        <v>57.777299999999997</v>
      </c>
    </row>
    <row r="298" spans="7:68" x14ac:dyDescent="0.2">
      <c r="G298">
        <f>INDEX($A$4:$E$131,ROUNDUP(ROWS(H$4:H298)/5,0),MOD(ROWS(H$4:H298)-1,5)+1)</f>
        <v>32.958300000000001</v>
      </c>
      <c r="P298">
        <f>INDEX($J$4:$N$131,ROUNDUP(ROWS(H$4:H298)/5,0),MOD(ROWS(H$4:H298)-1,5)+1)</f>
        <v>7.9896000000000003</v>
      </c>
      <c r="Y298">
        <f>INDEX($S$4:$W$131,ROUNDUP(ROWS(H$4:H298)/5,0),MOD(ROWS(H$4:H298)-1,5)+1)</f>
        <v>2641.0419999999999</v>
      </c>
      <c r="AH298">
        <f>INDEX($AB$4:$AF$131,ROUNDUP(ROWS(H$4:H298)/5,0),MOD(ROWS(H$4:H298)-1,5)+1)</f>
        <v>7.5156000000000001</v>
      </c>
      <c r="AQ298">
        <f>INDEX($AK$4:$AO$131,ROUNDUP(ROWS(H$4:H298)/5,0),MOD(ROWS(H$4:H298)-1,5)+1)</f>
        <v>4.9896000000000003</v>
      </c>
      <c r="AZ298">
        <f>INDEX($AT$4:$AX$131,ROUNDUP(ROWS(H$4:H298)/5,0),MOD(ROWS(H$4:H298)-1,5)+1)</f>
        <v>7</v>
      </c>
      <c r="BI298">
        <f>INDEX($BC$4:$BG$131,ROUNDUP(ROWS(H$4:H298)/5,0),MOD(ROWS(H$4:H298)-1,5)+1)</f>
        <v>19.5885</v>
      </c>
      <c r="BP298">
        <f>INDEX($BJ$4:$BN$131,ROUNDUP(ROWS(H$4:H298)/5,0),MOD(ROWS(H$4:H298)-1,5)+1)</f>
        <v>66.197900000000004</v>
      </c>
    </row>
    <row r="299" spans="7:68" x14ac:dyDescent="0.2">
      <c r="G299">
        <f>INDEX($A$4:$E$131,ROUNDUP(ROWS(H$4:H299)/5,0),MOD(ROWS(H$4:H299)-1,5)+1)</f>
        <v>90.097700000000003</v>
      </c>
      <c r="P299">
        <f>INDEX($J$4:$N$131,ROUNDUP(ROWS(H$4:H299)/5,0),MOD(ROWS(H$4:H299)-1,5)+1)</f>
        <v>19.0365</v>
      </c>
      <c r="Y299">
        <f>INDEX($S$4:$W$131,ROUNDUP(ROWS(H$4:H299)/5,0),MOD(ROWS(H$4:H299)-1,5)+1)</f>
        <v>4312.1350000000002</v>
      </c>
      <c r="AH299">
        <f>INDEX($AB$4:$AF$131,ROUNDUP(ROWS(H$4:H299)/5,0),MOD(ROWS(H$4:H299)-1,5)+1)</f>
        <v>5.0976999999999997</v>
      </c>
      <c r="AQ299">
        <f>INDEX($AK$4:$AO$131,ROUNDUP(ROWS(H$4:H299)/5,0),MOD(ROWS(H$4:H299)-1,5)+1)</f>
        <v>16.645800000000001</v>
      </c>
      <c r="AZ299">
        <f>INDEX($AT$4:$AX$131,ROUNDUP(ROWS(H$4:H299)/5,0),MOD(ROWS(H$4:H299)-1,5)+1)</f>
        <v>15.638</v>
      </c>
      <c r="BI299">
        <f>INDEX($BC$4:$BG$131,ROUNDUP(ROWS(H$4:H299)/5,0),MOD(ROWS(H$4:H299)-1,5)+1)</f>
        <v>10.148400000000001</v>
      </c>
      <c r="BP299">
        <f>INDEX($BJ$4:$BN$131,ROUNDUP(ROWS(H$4:H299)/5,0),MOD(ROWS(H$4:H299)-1,5)+1)</f>
        <v>98.412800000000004</v>
      </c>
    </row>
    <row r="300" spans="7:68" x14ac:dyDescent="0.2">
      <c r="G300">
        <f>INDEX($A$4:$E$131,ROUNDUP(ROWS(H$4:H300)/5,0),MOD(ROWS(H$4:H300)-1,5)+1)</f>
        <v>57.806600000000003</v>
      </c>
      <c r="P300">
        <f>INDEX($J$4:$N$131,ROUNDUP(ROWS(H$4:H300)/5,0),MOD(ROWS(H$4:H300)-1,5)+1)</f>
        <v>18.984400000000001</v>
      </c>
      <c r="Y300">
        <f>INDEX($S$4:$W$131,ROUNDUP(ROWS(H$4:H300)/5,0),MOD(ROWS(H$4:H300)-1,5)+1)</f>
        <v>6901.8490000000002</v>
      </c>
      <c r="AH300">
        <f>INDEX($AB$4:$AF$131,ROUNDUP(ROWS(H$4:H300)/5,0),MOD(ROWS(H$4:H300)-1,5)+1)</f>
        <v>4.7069999999999999</v>
      </c>
      <c r="AQ300">
        <f>INDEX($AK$4:$AO$131,ROUNDUP(ROWS(H$4:H300)/5,0),MOD(ROWS(H$4:H300)-1,5)+1)</f>
        <v>10.041700000000001</v>
      </c>
      <c r="AZ300">
        <f>INDEX($AT$4:$AX$131,ROUNDUP(ROWS(H$4:H300)/5,0),MOD(ROWS(H$4:H300)-1,5)+1)</f>
        <v>62.717399999999998</v>
      </c>
      <c r="BI300">
        <f>INDEX($BC$4:$BG$131,ROUNDUP(ROWS(H$4:H300)/5,0),MOD(ROWS(H$4:H300)-1,5)+1)</f>
        <v>11.1608</v>
      </c>
      <c r="BP300">
        <f>INDEX($BJ$4:$BN$131,ROUNDUP(ROWS(H$4:H300)/5,0),MOD(ROWS(H$4:H300)-1,5)+1)</f>
        <v>107.9798</v>
      </c>
    </row>
    <row r="301" spans="7:68" x14ac:dyDescent="0.2">
      <c r="G301">
        <f>INDEX($A$4:$E$131,ROUNDUP(ROWS(H$4:H301)/5,0),MOD(ROWS(H$4:H301)-1,5)+1)</f>
        <v>45.495399999999997</v>
      </c>
      <c r="P301">
        <f>INDEX($J$4:$N$131,ROUNDUP(ROWS(H$4:H301)/5,0),MOD(ROWS(H$4:H301)-1,5)+1)</f>
        <v>9.0182000000000002</v>
      </c>
      <c r="Y301">
        <f>INDEX($S$4:$W$131,ROUNDUP(ROWS(H$4:H301)/5,0),MOD(ROWS(H$4:H301)-1,5)+1)</f>
        <v>6587.7209999999995</v>
      </c>
      <c r="AH301">
        <f>INDEX($AB$4:$AF$131,ROUNDUP(ROWS(H$4:H301)/5,0),MOD(ROWS(H$4:H301)-1,5)+1)</f>
        <v>4.0182000000000002</v>
      </c>
      <c r="AQ301">
        <f>INDEX($AK$4:$AO$131,ROUNDUP(ROWS(H$4:H301)/5,0),MOD(ROWS(H$4:H301)-1,5)+1)</f>
        <v>6.4954000000000001</v>
      </c>
      <c r="AZ301">
        <f>INDEX($AT$4:$AX$131,ROUNDUP(ROWS(H$4:H301)/5,0),MOD(ROWS(H$4:H301)-1,5)+1)</f>
        <v>10.5228</v>
      </c>
      <c r="BI301">
        <f>INDEX($BC$4:$BG$131,ROUNDUP(ROWS(H$4:H301)/5,0),MOD(ROWS(H$4:H301)-1,5)+1)</f>
        <v>8.9908999999999999</v>
      </c>
      <c r="BP301">
        <f>INDEX($BJ$4:$BN$131,ROUNDUP(ROWS(H$4:H301)/5,0),MOD(ROWS(H$4:H301)-1,5)+1)</f>
        <v>53.4863</v>
      </c>
    </row>
    <row r="302" spans="7:68" x14ac:dyDescent="0.2">
      <c r="G302">
        <f>INDEX($A$4:$E$131,ROUNDUP(ROWS(H$4:H302)/5,0),MOD(ROWS(H$4:H302)-1,5)+1)</f>
        <v>47.972000000000001</v>
      </c>
      <c r="P302">
        <f>INDEX($J$4:$N$131,ROUNDUP(ROWS(H$4:H302)/5,0),MOD(ROWS(H$4:H302)-1,5)+1)</f>
        <v>16.148399999999999</v>
      </c>
      <c r="Y302">
        <f>INDEX($S$4:$W$131,ROUNDUP(ROWS(H$4:H302)/5,0),MOD(ROWS(H$4:H302)-1,5)+1)</f>
        <v>6620.0129999999999</v>
      </c>
      <c r="AH302">
        <f>INDEX($AB$4:$AF$131,ROUNDUP(ROWS(H$4:H302)/5,0),MOD(ROWS(H$4:H302)-1,5)+1)</f>
        <v>6.556</v>
      </c>
      <c r="AQ302">
        <f>INDEX($AK$4:$AO$131,ROUNDUP(ROWS(H$4:H302)/5,0),MOD(ROWS(H$4:H302)-1,5)+1)</f>
        <v>9.9596</v>
      </c>
      <c r="AZ302">
        <f>INDEX($AT$4:$AX$131,ROUNDUP(ROWS(H$4:H302)/5,0),MOD(ROWS(H$4:H302)-1,5)+1)</f>
        <v>19.260400000000001</v>
      </c>
      <c r="BI302">
        <f>INDEX($BC$4:$BG$131,ROUNDUP(ROWS(H$4:H302)/5,0),MOD(ROWS(H$4:H302)-1,5)+1)</f>
        <v>9.5052000000000003</v>
      </c>
      <c r="BP302">
        <f>INDEX($BJ$4:$BN$131,ROUNDUP(ROWS(H$4:H302)/5,0),MOD(ROWS(H$4:H302)-1,5)+1)</f>
        <v>82.689499999999995</v>
      </c>
    </row>
    <row r="303" spans="7:68" x14ac:dyDescent="0.2">
      <c r="G303">
        <f>INDEX($A$4:$E$131,ROUNDUP(ROWS(H$4:H303)/5,0),MOD(ROWS(H$4:H303)-1,5)+1)</f>
        <v>78.919300000000007</v>
      </c>
      <c r="P303">
        <f>INDEX($J$4:$N$131,ROUNDUP(ROWS(H$4:H303)/5,0),MOD(ROWS(H$4:H303)-1,5)+1)</f>
        <v>27.8581</v>
      </c>
      <c r="Y303">
        <f>INDEX($S$4:$W$131,ROUNDUP(ROWS(H$4:H303)/5,0),MOD(ROWS(H$4:H303)-1,5)+1)</f>
        <v>8080.8850000000002</v>
      </c>
      <c r="AH303">
        <f>INDEX($AB$4:$AF$131,ROUNDUP(ROWS(H$4:H303)/5,0),MOD(ROWS(H$4:H303)-1,5)+1)</f>
        <v>5.6576000000000004</v>
      </c>
      <c r="AQ303">
        <f>INDEX($AK$4:$AO$131,ROUNDUP(ROWS(H$4:H303)/5,0),MOD(ROWS(H$4:H303)-1,5)+1)</f>
        <v>20.648399999999999</v>
      </c>
      <c r="AZ303">
        <f>INDEX($AT$4:$AX$131,ROUNDUP(ROWS(H$4:H303)/5,0),MOD(ROWS(H$4:H303)-1,5)+1)</f>
        <v>33.593800000000002</v>
      </c>
      <c r="BI303">
        <f>INDEX($BC$4:$BG$131,ROUNDUP(ROWS(H$4:H303)/5,0),MOD(ROWS(H$4:H303)-1,5)+1)</f>
        <v>7.5547000000000004</v>
      </c>
      <c r="BP303">
        <f>INDEX($BJ$4:$BN$131,ROUNDUP(ROWS(H$4:H303)/5,0),MOD(ROWS(H$4:H303)-1,5)+1)</f>
        <v>108.8841</v>
      </c>
    </row>
    <row r="304" spans="7:68" x14ac:dyDescent="0.2">
      <c r="G304">
        <f>INDEX($A$4:$E$131,ROUNDUP(ROWS(H$4:H304)/5,0),MOD(ROWS(H$4:H304)-1,5)+1)</f>
        <v>77.128900000000002</v>
      </c>
      <c r="P304">
        <f>INDEX($J$4:$N$131,ROUNDUP(ROWS(H$4:H304)/5,0),MOD(ROWS(H$4:H304)-1,5)+1)</f>
        <v>11</v>
      </c>
      <c r="Y304">
        <f>INDEX($S$4:$W$131,ROUNDUP(ROWS(H$4:H304)/5,0),MOD(ROWS(H$4:H304)-1,5)+1)</f>
        <v>6406.9920000000002</v>
      </c>
      <c r="AH304">
        <f>INDEX($AB$4:$AF$131,ROUNDUP(ROWS(H$4:H304)/5,0),MOD(ROWS(H$4:H304)-1,5)+1)</f>
        <v>4.0663999999999998</v>
      </c>
      <c r="AQ304">
        <f>INDEX($AK$4:$AO$131,ROUNDUP(ROWS(H$4:H304)/5,0),MOD(ROWS(H$4:H304)-1,5)+1)</f>
        <v>12.533200000000001</v>
      </c>
      <c r="AZ304">
        <f>INDEX($AT$4:$AX$131,ROUNDUP(ROWS(H$4:H304)/5,0),MOD(ROWS(H$4:H304)-1,5)+1)</f>
        <v>9.5332000000000008</v>
      </c>
      <c r="BI304">
        <f>INDEX($BC$4:$BG$131,ROUNDUP(ROWS(H$4:H304)/5,0),MOD(ROWS(H$4:H304)-1,5)+1)</f>
        <v>7.5331999999999999</v>
      </c>
      <c r="BP304">
        <f>INDEX($BJ$4:$BN$131,ROUNDUP(ROWS(H$4:H304)/5,0),MOD(ROWS(H$4:H304)-1,5)+1)</f>
        <v>45.996099999999998</v>
      </c>
    </row>
    <row r="305" spans="7:68" x14ac:dyDescent="0.2">
      <c r="G305">
        <f>INDEX($A$4:$E$131,ROUNDUP(ROWS(H$4:H305)/5,0),MOD(ROWS(H$4:H305)-1,5)+1)</f>
        <v>38.231099999999998</v>
      </c>
      <c r="P305">
        <f>INDEX($J$4:$N$131,ROUNDUP(ROWS(H$4:H305)/5,0),MOD(ROWS(H$4:H305)-1,5)+1)</f>
        <v>10.100899999999999</v>
      </c>
      <c r="Y305">
        <f>INDEX($S$4:$W$131,ROUNDUP(ROWS(H$4:H305)/5,0),MOD(ROWS(H$4:H305)-1,5)+1)</f>
        <v>8596.0550000000003</v>
      </c>
      <c r="AH305">
        <f>INDEX($AB$4:$AF$131,ROUNDUP(ROWS(H$4:H305)/5,0),MOD(ROWS(H$4:H305)-1,5)+1)</f>
        <v>2.5026000000000002</v>
      </c>
      <c r="AQ305">
        <f>INDEX($AK$4:$AO$131,ROUNDUP(ROWS(H$4:H305)/5,0),MOD(ROWS(H$4:H305)-1,5)+1)</f>
        <v>7.3711000000000002</v>
      </c>
      <c r="AZ305">
        <f>INDEX($AT$4:$AX$131,ROUNDUP(ROWS(H$4:H305)/5,0),MOD(ROWS(H$4:H305)-1,5)+1)</f>
        <v>10.686199999999999</v>
      </c>
      <c r="BI305">
        <f>INDEX($BC$4:$BG$131,ROUNDUP(ROWS(H$4:H305)/5,0),MOD(ROWS(H$4:H305)-1,5)+1)</f>
        <v>7.0488</v>
      </c>
      <c r="BP305">
        <f>INDEX($BJ$4:$BN$131,ROUNDUP(ROWS(H$4:H305)/5,0),MOD(ROWS(H$4:H305)-1,5)+1)</f>
        <v>42.414099999999998</v>
      </c>
    </row>
    <row r="306" spans="7:68" x14ac:dyDescent="0.2">
      <c r="G306">
        <f>INDEX($A$4:$E$131,ROUNDUP(ROWS(H$4:H306)/5,0),MOD(ROWS(H$4:H306)-1,5)+1)</f>
        <v>35.436799999999998</v>
      </c>
      <c r="P306">
        <f>INDEX($J$4:$N$131,ROUNDUP(ROWS(H$4:H306)/5,0),MOD(ROWS(H$4:H306)-1,5)+1)</f>
        <v>18.2897</v>
      </c>
      <c r="Y306">
        <f>INDEX($S$4:$W$131,ROUNDUP(ROWS(H$4:H306)/5,0),MOD(ROWS(H$4:H306)-1,5)+1)</f>
        <v>7977.6949999999997</v>
      </c>
      <c r="AH306">
        <f>INDEX($AB$4:$AF$131,ROUNDUP(ROWS(H$4:H306)/5,0),MOD(ROWS(H$4:H306)-1,5)+1)</f>
        <v>3.2513000000000001</v>
      </c>
      <c r="AQ306">
        <f>INDEX($AK$4:$AO$131,ROUNDUP(ROWS(H$4:H306)/5,0),MOD(ROWS(H$4:H306)-1,5)+1)</f>
        <v>6.6555999999999997</v>
      </c>
      <c r="AZ306">
        <f>INDEX($AT$4:$AX$131,ROUNDUP(ROWS(H$4:H306)/5,0),MOD(ROWS(H$4:H306)-1,5)+1)</f>
        <v>25.300799999999999</v>
      </c>
      <c r="BI306">
        <f>INDEX($BC$4:$BG$131,ROUNDUP(ROWS(H$4:H306)/5,0),MOD(ROWS(H$4:H306)-1,5)+1)</f>
        <v>4.6555999999999997</v>
      </c>
      <c r="BP306">
        <f>INDEX($BJ$4:$BN$131,ROUNDUP(ROWS(H$4:H306)/5,0),MOD(ROWS(H$4:H306)-1,5)+1)</f>
        <v>63.526699999999998</v>
      </c>
    </row>
    <row r="307" spans="7:68" x14ac:dyDescent="0.2">
      <c r="G307">
        <f>INDEX($A$4:$E$131,ROUNDUP(ROWS(H$4:H307)/5,0),MOD(ROWS(H$4:H307)-1,5)+1)</f>
        <v>52.412100000000002</v>
      </c>
      <c r="P307">
        <f>INDEX($J$4:$N$131,ROUNDUP(ROWS(H$4:H307)/5,0),MOD(ROWS(H$4:H307)-1,5)+1)</f>
        <v>21.587900000000001</v>
      </c>
      <c r="Y307">
        <f>INDEX($S$4:$W$131,ROUNDUP(ROWS(H$4:H307)/5,0),MOD(ROWS(H$4:H307)-1,5)+1)</f>
        <v>5504.4530000000004</v>
      </c>
      <c r="AH307">
        <f>INDEX($AB$4:$AF$131,ROUNDUP(ROWS(H$4:H307)/5,0),MOD(ROWS(H$4:H307)-1,5)+1)</f>
        <v>6.0586000000000002</v>
      </c>
      <c r="AQ307">
        <f>INDEX($AK$4:$AO$131,ROUNDUP(ROWS(H$4:H307)/5,0),MOD(ROWS(H$4:H307)-1,5)+1)</f>
        <v>10.587899999999999</v>
      </c>
      <c r="AZ307">
        <f>INDEX($AT$4:$AX$131,ROUNDUP(ROWS(H$4:H307)/5,0),MOD(ROWS(H$4:H307)-1,5)+1)</f>
        <v>27.412099999999999</v>
      </c>
      <c r="BI307">
        <f>INDEX($BC$4:$BG$131,ROUNDUP(ROWS(H$4:H307)/5,0),MOD(ROWS(H$4:H307)-1,5)+1)</f>
        <v>9.1172000000000004</v>
      </c>
      <c r="BP307">
        <f>INDEX($BJ$4:$BN$131,ROUNDUP(ROWS(H$4:H307)/5,0),MOD(ROWS(H$4:H307)-1,5)+1)</f>
        <v>80.880899999999997</v>
      </c>
    </row>
    <row r="308" spans="7:68" x14ac:dyDescent="0.2">
      <c r="G308">
        <f>INDEX($A$4:$E$131,ROUNDUP(ROWS(H$4:H308)/5,0),MOD(ROWS(H$4:H308)-1,5)+1)</f>
        <v>61.936199999999999</v>
      </c>
      <c r="P308">
        <f>INDEX($J$4:$N$131,ROUNDUP(ROWS(H$4:H308)/5,0),MOD(ROWS(H$4:H308)-1,5)+1)</f>
        <v>20.015000000000001</v>
      </c>
      <c r="Y308">
        <f>INDEX($S$4:$W$131,ROUNDUP(ROWS(H$4:H308)/5,0),MOD(ROWS(H$4:H308)-1,5)+1)</f>
        <v>5909.01</v>
      </c>
      <c r="AH308">
        <f>INDEX($AB$4:$AF$131,ROUNDUP(ROWS(H$4:H308)/5,0),MOD(ROWS(H$4:H308)-1,5)+1)</f>
        <v>6.3281000000000001</v>
      </c>
      <c r="AQ308">
        <f>INDEX($AK$4:$AO$131,ROUNDUP(ROWS(H$4:H308)/5,0),MOD(ROWS(H$4:H308)-1,5)+1)</f>
        <v>13.3438</v>
      </c>
      <c r="AZ308">
        <f>INDEX($AT$4:$AX$131,ROUNDUP(ROWS(H$4:H308)/5,0),MOD(ROWS(H$4:H308)-1,5)+1)</f>
        <v>30.5169</v>
      </c>
      <c r="BI308">
        <f>INDEX($BC$4:$BG$131,ROUNDUP(ROWS(H$4:H308)/5,0),MOD(ROWS(H$4:H308)-1,5)+1)</f>
        <v>14.1348</v>
      </c>
      <c r="BP308">
        <f>INDEX($BJ$4:$BN$131,ROUNDUP(ROWS(H$4:H308)/5,0),MOD(ROWS(H$4:H308)-1,5)+1)</f>
        <v>104.54170000000001</v>
      </c>
    </row>
    <row r="309" spans="7:68" x14ac:dyDescent="0.2">
      <c r="G309">
        <f>INDEX($A$4:$E$131,ROUNDUP(ROWS(H$4:H309)/5,0),MOD(ROWS(H$4:H309)-1,5)+1)</f>
        <v>102.8516</v>
      </c>
      <c r="P309">
        <f>INDEX($J$4:$N$131,ROUNDUP(ROWS(H$4:H309)/5,0),MOD(ROWS(H$4:H309)-1,5)+1)</f>
        <v>37.253900000000002</v>
      </c>
      <c r="Y309">
        <f>INDEX($S$4:$W$131,ROUNDUP(ROWS(H$4:H309)/5,0),MOD(ROWS(H$4:H309)-1,5)+1)</f>
        <v>3151.8490000000002</v>
      </c>
      <c r="AH309">
        <f>INDEX($AB$4:$AF$131,ROUNDUP(ROWS(H$4:H309)/5,0),MOD(ROWS(H$4:H309)-1,5)+1)</f>
        <v>6.6211000000000002</v>
      </c>
      <c r="AQ309">
        <f>INDEX($AK$4:$AO$131,ROUNDUP(ROWS(H$4:H309)/5,0),MOD(ROWS(H$4:H309)-1,5)+1)</f>
        <v>22.028600000000001</v>
      </c>
      <c r="AZ309">
        <f>INDEX($AT$4:$AX$131,ROUNDUP(ROWS(H$4:H309)/5,0),MOD(ROWS(H$4:H309)-1,5)+1)</f>
        <v>40.213500000000003</v>
      </c>
      <c r="BI309">
        <f>INDEX($BC$4:$BG$131,ROUNDUP(ROWS(H$4:H309)/5,0),MOD(ROWS(H$4:H309)-1,5)+1)</f>
        <v>16.165400000000002</v>
      </c>
      <c r="BP309">
        <f>INDEX($BJ$4:$BN$131,ROUNDUP(ROWS(H$4:H309)/5,0),MOD(ROWS(H$4:H309)-1,5)+1)</f>
        <v>157.82550000000001</v>
      </c>
    </row>
    <row r="310" spans="7:68" x14ac:dyDescent="0.2">
      <c r="G310">
        <f>INDEX($A$4:$E$131,ROUNDUP(ROWS(H$4:H310)/5,0),MOD(ROWS(H$4:H310)-1,5)+1)</f>
        <v>133.75389999999999</v>
      </c>
      <c r="P310">
        <f>INDEX($J$4:$N$131,ROUNDUP(ROWS(H$4:H310)/5,0),MOD(ROWS(H$4:H310)-1,5)+1)</f>
        <v>36.634799999999998</v>
      </c>
      <c r="Y310">
        <f>INDEX($S$4:$W$131,ROUNDUP(ROWS(H$4:H310)/5,0),MOD(ROWS(H$4:H310)-1,5)+1)</f>
        <v>3857.3829999999998</v>
      </c>
      <c r="AH310">
        <f>INDEX($AB$4:$AF$131,ROUNDUP(ROWS(H$4:H310)/5,0),MOD(ROWS(H$4:H310)-1,5)+1)</f>
        <v>9.6348000000000003</v>
      </c>
      <c r="AQ310">
        <f>INDEX($AK$4:$AO$131,ROUNDUP(ROWS(H$4:H310)/5,0),MOD(ROWS(H$4:H310)-1,5)+1)</f>
        <v>28.455100000000002</v>
      </c>
      <c r="AZ310">
        <f>INDEX($AT$4:$AX$131,ROUNDUP(ROWS(H$4:H310)/5,0),MOD(ROWS(H$4:H310)-1,5)+1)</f>
        <v>45.808599999999998</v>
      </c>
      <c r="BI310">
        <f>INDEX($BC$4:$BG$131,ROUNDUP(ROWS(H$4:H310)/5,0),MOD(ROWS(H$4:H310)-1,5)+1)</f>
        <v>15.185499999999999</v>
      </c>
      <c r="BP310">
        <f>INDEX($BJ$4:$BN$131,ROUNDUP(ROWS(H$4:H310)/5,0),MOD(ROWS(H$4:H310)-1,5)+1)</f>
        <v>176.9941</v>
      </c>
    </row>
    <row r="311" spans="7:68" x14ac:dyDescent="0.2">
      <c r="G311">
        <f>INDEX($A$4:$E$131,ROUNDUP(ROWS(H$4:H311)/5,0),MOD(ROWS(H$4:H311)-1,5)+1)</f>
        <v>44.691400000000002</v>
      </c>
      <c r="P311">
        <f>INDEX($J$4:$N$131,ROUNDUP(ROWS(H$4:H311)/5,0),MOD(ROWS(H$4:H311)-1,5)+1)</f>
        <v>45.578099999999999</v>
      </c>
      <c r="Y311">
        <f>INDEX($S$4:$W$131,ROUNDUP(ROWS(H$4:H311)/5,0),MOD(ROWS(H$4:H311)-1,5)+1)</f>
        <v>9560.5079999999998</v>
      </c>
      <c r="AH311">
        <f>INDEX($AB$4:$AF$131,ROUNDUP(ROWS(H$4:H311)/5,0),MOD(ROWS(H$4:H311)-1,5)+1)</f>
        <v>6.2637</v>
      </c>
      <c r="AQ311">
        <f>INDEX($AK$4:$AO$131,ROUNDUP(ROWS(H$4:H311)/5,0),MOD(ROWS(H$4:H311)-1,5)+1)</f>
        <v>15.685499999999999</v>
      </c>
      <c r="AZ311">
        <f>INDEX($AT$4:$AX$131,ROUNDUP(ROWS(H$4:H311)/5,0),MOD(ROWS(H$4:H311)-1,5)+1)</f>
        <v>50.210900000000002</v>
      </c>
      <c r="BI311">
        <f>INDEX($BC$4:$BG$131,ROUNDUP(ROWS(H$4:H311)/5,0),MOD(ROWS(H$4:H311)-1,5)+1)</f>
        <v>7.2637</v>
      </c>
      <c r="BP311">
        <f>INDEX($BJ$4:$BN$131,ROUNDUP(ROWS(H$4:H311)/5,0),MOD(ROWS(H$4:H311)-1,5)+1)</f>
        <v>110.0078</v>
      </c>
    </row>
    <row r="312" spans="7:68" x14ac:dyDescent="0.2">
      <c r="G312">
        <f>INDEX($A$4:$E$131,ROUNDUP(ROWS(H$4:H312)/5,0),MOD(ROWS(H$4:H312)-1,5)+1)</f>
        <v>43.488300000000002</v>
      </c>
      <c r="P312">
        <f>INDEX($J$4:$N$131,ROUNDUP(ROWS(H$4:H312)/5,0),MOD(ROWS(H$4:H312)-1,5)+1)</f>
        <v>21.1172</v>
      </c>
      <c r="Y312">
        <f>INDEX($S$4:$W$131,ROUNDUP(ROWS(H$4:H312)/5,0),MOD(ROWS(H$4:H312)-1,5)+1)</f>
        <v>7434.6620000000003</v>
      </c>
      <c r="AH312">
        <f>INDEX($AB$4:$AF$131,ROUNDUP(ROWS(H$4:H312)/5,0),MOD(ROWS(H$4:H312)-1,5)+1)</f>
        <v>4.3411</v>
      </c>
      <c r="AQ312">
        <f>INDEX($AK$4:$AO$131,ROUNDUP(ROWS(H$4:H312)/5,0),MOD(ROWS(H$4:H312)-1,5)+1)</f>
        <v>8.3645999999999994</v>
      </c>
      <c r="AZ312">
        <f>INDEX($AT$4:$AX$131,ROUNDUP(ROWS(H$4:H312)/5,0),MOD(ROWS(H$4:H312)-1,5)+1)</f>
        <v>24.287800000000001</v>
      </c>
      <c r="BI312">
        <f>INDEX($BC$4:$BG$131,ROUNDUP(ROWS(H$4:H312)/5,0),MOD(ROWS(H$4:H312)-1,5)+1)</f>
        <v>5.3411</v>
      </c>
      <c r="BP312">
        <f>INDEX($BJ$4:$BN$131,ROUNDUP(ROWS(H$4:H312)/5,0),MOD(ROWS(H$4:H312)-1,5)+1)</f>
        <v>52.087200000000003</v>
      </c>
    </row>
    <row r="313" spans="7:68" x14ac:dyDescent="0.2">
      <c r="G313">
        <f>INDEX($A$4:$E$131,ROUNDUP(ROWS(H$4:H313)/5,0),MOD(ROWS(H$4:H313)-1,5)+1)</f>
        <v>43.289700000000003</v>
      </c>
      <c r="P313">
        <f>INDEX($J$4:$N$131,ROUNDUP(ROWS(H$4:H313)/5,0),MOD(ROWS(H$4:H313)-1,5)+1)</f>
        <v>9.6074000000000002</v>
      </c>
      <c r="Y313">
        <f>INDEX($S$4:$W$131,ROUNDUP(ROWS(H$4:H313)/5,0),MOD(ROWS(H$4:H313)-1,5)+1)</f>
        <v>7011.0290000000005</v>
      </c>
      <c r="AH313">
        <f>INDEX($AB$4:$AF$131,ROUNDUP(ROWS(H$4:H313)/5,0),MOD(ROWS(H$4:H313)-1,5)+1)</f>
        <v>4</v>
      </c>
      <c r="AQ313">
        <f>INDEX($AK$4:$AO$131,ROUNDUP(ROWS(H$4:H313)/5,0),MOD(ROWS(H$4:H313)-1,5)+1)</f>
        <v>4.8691000000000004</v>
      </c>
      <c r="AZ313">
        <f>INDEX($AT$4:$AX$131,ROUNDUP(ROWS(H$4:H313)/5,0),MOD(ROWS(H$4:H313)-1,5)+1)</f>
        <v>13.3177</v>
      </c>
      <c r="BI313">
        <f>INDEX($BC$4:$BG$131,ROUNDUP(ROWS(H$4:H313)/5,0),MOD(ROWS(H$4:H313)-1,5)+1)</f>
        <v>2.8691</v>
      </c>
      <c r="BP313">
        <f>INDEX($BJ$4:$BN$131,ROUNDUP(ROWS(H$4:H313)/5,0),MOD(ROWS(H$4:H313)-1,5)+1)</f>
        <v>45.261699999999998</v>
      </c>
    </row>
    <row r="314" spans="7:68" x14ac:dyDescent="0.2">
      <c r="G314">
        <f>INDEX($A$4:$E$131,ROUNDUP(ROWS(H$4:H314)/5,0),MOD(ROWS(H$4:H314)-1,5)+1)</f>
        <v>29.994800000000001</v>
      </c>
      <c r="P314">
        <f>INDEX($J$4:$N$131,ROUNDUP(ROWS(H$4:H314)/5,0),MOD(ROWS(H$4:H314)-1,5)+1)</f>
        <v>5.2266000000000004</v>
      </c>
      <c r="Y314">
        <f>INDEX($S$4:$W$131,ROUNDUP(ROWS(H$4:H314)/5,0),MOD(ROWS(H$4:H314)-1,5)+1)</f>
        <v>10764.22</v>
      </c>
      <c r="AH314">
        <f>INDEX($AB$4:$AF$131,ROUNDUP(ROWS(H$4:H314)/5,0),MOD(ROWS(H$4:H314)-1,5)+1)</f>
        <v>3.4089</v>
      </c>
      <c r="AQ314">
        <f>INDEX($AK$4:$AO$131,ROUNDUP(ROWS(H$4:H314)/5,0),MOD(ROWS(H$4:H314)-1,5)+1)</f>
        <v>4</v>
      </c>
      <c r="AZ314">
        <f>INDEX($AT$4:$AX$131,ROUNDUP(ROWS(H$4:H314)/5,0),MOD(ROWS(H$4:H314)-1,5)+1)</f>
        <v>8.6354000000000006</v>
      </c>
      <c r="BI314">
        <f>INDEX($BC$4:$BG$131,ROUNDUP(ROWS(H$4:H314)/5,0),MOD(ROWS(H$4:H314)-1,5)+1)</f>
        <v>3.1823000000000001</v>
      </c>
      <c r="BP314">
        <f>INDEX($BJ$4:$BN$131,ROUNDUP(ROWS(H$4:H314)/5,0),MOD(ROWS(H$4:H314)-1,5)+1)</f>
        <v>33.994799999999998</v>
      </c>
    </row>
    <row r="315" spans="7:68" x14ac:dyDescent="0.2">
      <c r="G315">
        <f>INDEX($A$4:$E$131,ROUNDUP(ROWS(H$4:H315)/5,0),MOD(ROWS(H$4:H315)-1,5)+1)</f>
        <v>27.1191</v>
      </c>
      <c r="P315">
        <f>INDEX($J$4:$N$131,ROUNDUP(ROWS(H$4:H315)/5,0),MOD(ROWS(H$4:H315)-1,5)+1)</f>
        <v>5.4120999999999997</v>
      </c>
      <c r="Y315">
        <f>INDEX($S$4:$W$131,ROUNDUP(ROWS(H$4:H315)/5,0),MOD(ROWS(H$4:H315)-1,5)+1)</f>
        <v>8774.18</v>
      </c>
      <c r="AH315">
        <f>INDEX($AB$4:$AF$131,ROUNDUP(ROWS(H$4:H315)/5,0),MOD(ROWS(H$4:H315)-1,5)+1)</f>
        <v>6.7656000000000001</v>
      </c>
      <c r="AQ315">
        <f>INDEX($AK$4:$AO$131,ROUNDUP(ROWS(H$4:H315)/5,0),MOD(ROWS(H$4:H315)-1,5)+1)</f>
        <v>4.4706999999999999</v>
      </c>
      <c r="AZ315">
        <f>INDEX($AT$4:$AX$131,ROUNDUP(ROWS(H$4:H315)/5,0),MOD(ROWS(H$4:H315)-1,5)+1)</f>
        <v>7.9413999999999998</v>
      </c>
      <c r="BI315">
        <f>INDEX($BC$4:$BG$131,ROUNDUP(ROWS(H$4:H315)/5,0),MOD(ROWS(H$4:H315)-1,5)+1)</f>
        <v>7.2949000000000002</v>
      </c>
      <c r="BP315">
        <f>INDEX($BJ$4:$BN$131,ROUNDUP(ROWS(H$4:H315)/5,0),MOD(ROWS(H$4:H315)-1,5)+1)</f>
        <v>42.886699999999998</v>
      </c>
    </row>
    <row r="316" spans="7:68" x14ac:dyDescent="0.2">
      <c r="G316">
        <f>INDEX($A$4:$E$131,ROUNDUP(ROWS(H$4:H316)/5,0),MOD(ROWS(H$4:H316)-1,5)+1)</f>
        <v>38.544899999999998</v>
      </c>
      <c r="P316">
        <f>INDEX($J$4:$N$131,ROUNDUP(ROWS(H$4:H316)/5,0),MOD(ROWS(H$4:H316)-1,5)+1)</f>
        <v>6.3007999999999997</v>
      </c>
      <c r="Y316">
        <f>INDEX($S$4:$W$131,ROUNDUP(ROWS(H$4:H316)/5,0),MOD(ROWS(H$4:H316)-1,5)+1)</f>
        <v>6227.1090000000004</v>
      </c>
      <c r="AH316">
        <f>INDEX($AB$4:$AF$131,ROUNDUP(ROWS(H$4:H316)/5,0),MOD(ROWS(H$4:H316)-1,5)+1)</f>
        <v>11</v>
      </c>
      <c r="AQ316">
        <f>INDEX($AK$4:$AO$131,ROUNDUP(ROWS(H$4:H316)/5,0),MOD(ROWS(H$4:H316)-1,5)+1)</f>
        <v>5</v>
      </c>
      <c r="AZ316">
        <f>INDEX($AT$4:$AX$131,ROUNDUP(ROWS(H$4:H316)/5,0),MOD(ROWS(H$4:H316)-1,5)+1)</f>
        <v>8.3008000000000006</v>
      </c>
      <c r="BI316">
        <f>INDEX($BC$4:$BG$131,ROUNDUP(ROWS(H$4:H316)/5,0),MOD(ROWS(H$4:H316)-1,5)+1)</f>
        <v>13.796900000000001</v>
      </c>
      <c r="BP316">
        <f>INDEX($BJ$4:$BN$131,ROUNDUP(ROWS(H$4:H316)/5,0),MOD(ROWS(H$4:H316)-1,5)+1)</f>
        <v>64.0488</v>
      </c>
    </row>
    <row r="317" spans="7:68" x14ac:dyDescent="0.2">
      <c r="G317">
        <f>INDEX($A$4:$E$131,ROUNDUP(ROWS(H$4:H317)/5,0),MOD(ROWS(H$4:H317)-1,5)+1)</f>
        <v>40.865200000000002</v>
      </c>
      <c r="P317">
        <f>INDEX($J$4:$N$131,ROUNDUP(ROWS(H$4:H317)/5,0),MOD(ROWS(H$4:H317)-1,5)+1)</f>
        <v>4.7728000000000002</v>
      </c>
      <c r="Y317">
        <f>INDEX($S$4:$W$131,ROUNDUP(ROWS(H$4:H317)/5,0),MOD(ROWS(H$4:H317)-1,5)+1)</f>
        <v>11040</v>
      </c>
      <c r="AH317">
        <f>INDEX($AB$4:$AF$131,ROUNDUP(ROWS(H$4:H317)/5,0),MOD(ROWS(H$4:H317)-1,5)+1)</f>
        <v>9.1822999999999997</v>
      </c>
      <c r="AQ317">
        <f>INDEX($AK$4:$AO$131,ROUNDUP(ROWS(H$4:H317)/5,0),MOD(ROWS(H$4:H317)-1,5)+1)</f>
        <v>4.5456000000000003</v>
      </c>
      <c r="AZ317">
        <f>INDEX($AT$4:$AX$131,ROUNDUP(ROWS(H$4:H317)/5,0),MOD(ROWS(H$4:H317)-1,5)+1)</f>
        <v>7.4543999999999997</v>
      </c>
      <c r="BI317">
        <f>INDEX($BC$4:$BG$131,ROUNDUP(ROWS(H$4:H317)/5,0),MOD(ROWS(H$4:H317)-1,5)+1)</f>
        <v>15.591799999999999</v>
      </c>
      <c r="BP317">
        <f>INDEX($BJ$4:$BN$131,ROUNDUP(ROWS(H$4:H317)/5,0),MOD(ROWS(H$4:H317)-1,5)+1)</f>
        <v>56.684199999999997</v>
      </c>
    </row>
    <row r="318" spans="7:68" x14ac:dyDescent="0.2">
      <c r="G318">
        <f>INDEX($A$4:$E$131,ROUNDUP(ROWS(H$4:H318)/5,0),MOD(ROWS(H$4:H318)-1,5)+1)</f>
        <v>20.733699999999999</v>
      </c>
      <c r="P318">
        <f>INDEX($J$4:$N$131,ROUNDUP(ROWS(H$4:H318)/5,0),MOD(ROWS(H$4:H318)-1,5)+1)</f>
        <v>4.3144999999999998</v>
      </c>
      <c r="Y318">
        <f>INDEX($S$4:$W$131,ROUNDUP(ROWS(H$4:H318)/5,0),MOD(ROWS(H$4:H318)-1,5)+1)</f>
        <v>11742.28</v>
      </c>
      <c r="AH318">
        <f>INDEX($AB$4:$AF$131,ROUNDUP(ROWS(H$4:H318)/5,0),MOD(ROWS(H$4:H318)-1,5)+1)</f>
        <v>3</v>
      </c>
      <c r="AQ318">
        <f>INDEX($AK$4:$AO$131,ROUNDUP(ROWS(H$4:H318)/5,0),MOD(ROWS(H$4:H318)-1,5)+1)</f>
        <v>3.3144999999999998</v>
      </c>
      <c r="AZ318">
        <f>INDEX($AT$4:$AX$131,ROUNDUP(ROWS(H$4:H318)/5,0),MOD(ROWS(H$4:H318)-1,5)+1)</f>
        <v>9.2096</v>
      </c>
      <c r="BI318">
        <f>INDEX($BC$4:$BG$131,ROUNDUP(ROWS(H$4:H318)/5,0),MOD(ROWS(H$4:H318)-1,5)+1)</f>
        <v>4.4192999999999998</v>
      </c>
      <c r="BP318">
        <f>INDEX($BJ$4:$BN$131,ROUNDUP(ROWS(H$4:H318)/5,0),MOD(ROWS(H$4:H318)-1,5)+1)</f>
        <v>25.8385</v>
      </c>
    </row>
    <row r="319" spans="7:68" x14ac:dyDescent="0.2">
      <c r="G319">
        <f>INDEX($A$4:$E$131,ROUNDUP(ROWS(H$4:H319)/5,0),MOD(ROWS(H$4:H319)-1,5)+1)</f>
        <v>27</v>
      </c>
      <c r="P319">
        <f>INDEX($J$4:$N$131,ROUNDUP(ROWS(H$4:H319)/5,0),MOD(ROWS(H$4:H319)-1,5)+1)</f>
        <v>7</v>
      </c>
      <c r="Y319">
        <f>INDEX($S$4:$W$131,ROUNDUP(ROWS(H$4:H319)/5,0),MOD(ROWS(H$4:H319)-1,5)+1)</f>
        <v>17740</v>
      </c>
      <c r="AH319">
        <f>INDEX($AB$4:$AF$131,ROUNDUP(ROWS(H$4:H319)/5,0),MOD(ROWS(H$4:H319)-1,5)+1)</f>
        <v>3</v>
      </c>
      <c r="AQ319">
        <f>INDEX($AK$4:$AO$131,ROUNDUP(ROWS(H$4:H319)/5,0),MOD(ROWS(H$4:H319)-1,5)+1)</f>
        <v>6</v>
      </c>
      <c r="AZ319">
        <f>INDEX($AT$4:$AX$131,ROUNDUP(ROWS(H$4:H319)/5,0),MOD(ROWS(H$4:H319)-1,5)+1)</f>
        <v>11</v>
      </c>
      <c r="BI319">
        <f>INDEX($BC$4:$BG$131,ROUNDUP(ROWS(H$4:H319)/5,0),MOD(ROWS(H$4:H319)-1,5)+1)</f>
        <v>8</v>
      </c>
      <c r="BP319">
        <f>INDEX($BJ$4:$BN$131,ROUNDUP(ROWS(H$4:H319)/5,0),MOD(ROWS(H$4:H319)-1,5)+1)</f>
        <v>33</v>
      </c>
    </row>
    <row r="320" spans="7:68" x14ac:dyDescent="0.2">
      <c r="G320">
        <f>INDEX($A$4:$E$131,ROUNDUP(ROWS(H$4:H320)/5,0),MOD(ROWS(H$4:H320)-1,5)+1)</f>
        <v>25.037800000000001</v>
      </c>
      <c r="P320">
        <f>INDEX($J$4:$N$131,ROUNDUP(ROWS(H$4:H320)/5,0),MOD(ROWS(H$4:H320)-1,5)+1)</f>
        <v>7</v>
      </c>
      <c r="Y320">
        <f>INDEX($S$4:$W$131,ROUNDUP(ROWS(H$4:H320)/5,0),MOD(ROWS(H$4:H320)-1,5)+1)</f>
        <v>10577.83</v>
      </c>
      <c r="AH320">
        <f>INDEX($AB$4:$AF$131,ROUNDUP(ROWS(H$4:H320)/5,0),MOD(ROWS(H$4:H320)-1,5)+1)</f>
        <v>3</v>
      </c>
      <c r="AQ320">
        <f>INDEX($AK$4:$AO$131,ROUNDUP(ROWS(H$4:H320)/5,0),MOD(ROWS(H$4:H320)-1,5)+1)</f>
        <v>6</v>
      </c>
      <c r="AZ320">
        <f>INDEX($AT$4:$AX$131,ROUNDUP(ROWS(H$4:H320)/5,0),MOD(ROWS(H$4:H320)-1,5)+1)</f>
        <v>9.0378000000000007</v>
      </c>
      <c r="BI320">
        <f>INDEX($BC$4:$BG$131,ROUNDUP(ROWS(H$4:H320)/5,0),MOD(ROWS(H$4:H320)-1,5)+1)</f>
        <v>6.0377999999999998</v>
      </c>
      <c r="BP320">
        <f>INDEX($BJ$4:$BN$131,ROUNDUP(ROWS(H$4:H320)/5,0),MOD(ROWS(H$4:H320)-1,5)+1)</f>
        <v>40.848999999999997</v>
      </c>
    </row>
    <row r="321" spans="7:68" x14ac:dyDescent="0.2">
      <c r="G321">
        <f>INDEX($A$4:$E$131,ROUNDUP(ROWS(H$4:H321)/5,0),MOD(ROWS(H$4:H321)-1,5)+1)</f>
        <v>35.281300000000002</v>
      </c>
      <c r="P321">
        <f>INDEX($J$4:$N$131,ROUNDUP(ROWS(H$4:H321)/5,0),MOD(ROWS(H$4:H321)-1,5)+1)</f>
        <v>17.281300000000002</v>
      </c>
      <c r="Y321">
        <f>INDEX($S$4:$W$131,ROUNDUP(ROWS(H$4:H321)/5,0),MOD(ROWS(H$4:H321)-1,5)+1)</f>
        <v>12410.57</v>
      </c>
      <c r="AH321">
        <f>INDEX($AB$4:$AF$131,ROUNDUP(ROWS(H$4:H321)/5,0),MOD(ROWS(H$4:H321)-1,5)+1)</f>
        <v>3.8567999999999998</v>
      </c>
      <c r="AQ321">
        <f>INDEX($AK$4:$AO$131,ROUNDUP(ROWS(H$4:H321)/5,0),MOD(ROWS(H$4:H321)-1,5)+1)</f>
        <v>13.710900000000001</v>
      </c>
      <c r="AZ321">
        <f>INDEX($AT$4:$AX$131,ROUNDUP(ROWS(H$4:H321)/5,0),MOD(ROWS(H$4:H321)-1,5)+1)</f>
        <v>16.710899999999999</v>
      </c>
      <c r="BI321">
        <f>INDEX($BC$4:$BG$131,ROUNDUP(ROWS(H$4:H321)/5,0),MOD(ROWS(H$4:H321)-1,5)+1)</f>
        <v>6</v>
      </c>
      <c r="BP321">
        <f>INDEX($BJ$4:$BN$131,ROUNDUP(ROWS(H$4:H321)/5,0),MOD(ROWS(H$4:H321)-1,5)+1)</f>
        <v>47.854199999999999</v>
      </c>
    </row>
    <row r="322" spans="7:68" x14ac:dyDescent="0.2">
      <c r="G322">
        <f>INDEX($A$4:$E$131,ROUNDUP(ROWS(H$4:H322)/5,0),MOD(ROWS(H$4:H322)-1,5)+1)</f>
        <v>44.324199999999998</v>
      </c>
      <c r="P322">
        <f>INDEX($J$4:$N$131,ROUNDUP(ROWS(H$4:H322)/5,0),MOD(ROWS(H$4:H322)-1,5)+1)</f>
        <v>16.802700000000002</v>
      </c>
      <c r="Y322">
        <f>INDEX($S$4:$W$131,ROUNDUP(ROWS(H$4:H322)/5,0),MOD(ROWS(H$4:H322)-1,5)+1)</f>
        <v>10615.98</v>
      </c>
      <c r="AH322">
        <f>INDEX($AB$4:$AF$131,ROUNDUP(ROWS(H$4:H322)/5,0),MOD(ROWS(H$4:H322)-1,5)+1)</f>
        <v>3.2675999999999998</v>
      </c>
      <c r="AQ322">
        <f>INDEX($AK$4:$AO$131,ROUNDUP(ROWS(H$4:H322)/5,0),MOD(ROWS(H$4:H322)-1,5)+1)</f>
        <v>15.7324</v>
      </c>
      <c r="AZ322">
        <f>INDEX($AT$4:$AX$131,ROUNDUP(ROWS(H$4:H322)/5,0),MOD(ROWS(H$4:H322)-1,5)+1)</f>
        <v>18.732399999999998</v>
      </c>
      <c r="BI322">
        <f>INDEX($BC$4:$BG$131,ROUNDUP(ROWS(H$4:H322)/5,0),MOD(ROWS(H$4:H322)-1,5)+1)</f>
        <v>6</v>
      </c>
      <c r="BP322">
        <f>INDEX($BJ$4:$BN$131,ROUNDUP(ROWS(H$4:H322)/5,0),MOD(ROWS(H$4:H322)-1,5)+1)</f>
        <v>59.253900000000002</v>
      </c>
    </row>
    <row r="323" spans="7:68" x14ac:dyDescent="0.2">
      <c r="G323">
        <f>INDEX($A$4:$E$131,ROUNDUP(ROWS(H$4:H323)/5,0),MOD(ROWS(H$4:H323)-1,5)+1)</f>
        <v>37.898400000000002</v>
      </c>
      <c r="P323">
        <f>INDEX($J$4:$N$131,ROUNDUP(ROWS(H$4:H323)/5,0),MOD(ROWS(H$4:H323)-1,5)+1)</f>
        <v>10.539099999999999</v>
      </c>
      <c r="Y323">
        <f>INDEX($S$4:$W$131,ROUNDUP(ROWS(H$4:H323)/5,0),MOD(ROWS(H$4:H323)-1,5)+1)</f>
        <v>7412.9170000000004</v>
      </c>
      <c r="AH323">
        <f>INDEX($AB$4:$AF$131,ROUNDUP(ROWS(H$4:H323)/5,0),MOD(ROWS(H$4:H323)-1,5)+1)</f>
        <v>3</v>
      </c>
      <c r="AQ323">
        <f>INDEX($AK$4:$AO$131,ROUNDUP(ROWS(H$4:H323)/5,0),MOD(ROWS(H$4:H323)-1,5)+1)</f>
        <v>10.539099999999999</v>
      </c>
      <c r="AZ323">
        <f>INDEX($AT$4:$AX$131,ROUNDUP(ROWS(H$4:H323)/5,0),MOD(ROWS(H$4:H323)-1,5)+1)</f>
        <v>14.145799999999999</v>
      </c>
      <c r="BI323">
        <f>INDEX($BC$4:$BG$131,ROUNDUP(ROWS(H$4:H323)/5,0),MOD(ROWS(H$4:H323)-1,5)+1)</f>
        <v>5.3932000000000002</v>
      </c>
      <c r="BP323">
        <f>INDEX($BJ$4:$BN$131,ROUNDUP(ROWS(H$4:H323)/5,0),MOD(ROWS(H$4:H323)-1,5)+1)</f>
        <v>53.291699999999999</v>
      </c>
    </row>
    <row r="324" spans="7:68" x14ac:dyDescent="0.2">
      <c r="G324">
        <f>INDEX($A$4:$E$131,ROUNDUP(ROWS(H$4:H324)/5,0),MOD(ROWS(H$4:H324)-1,5)+1)</f>
        <v>25.753900000000002</v>
      </c>
      <c r="P324">
        <f>INDEX($J$4:$N$131,ROUNDUP(ROWS(H$4:H324)/5,0),MOD(ROWS(H$4:H324)-1,5)+1)</f>
        <v>5.5586000000000002</v>
      </c>
      <c r="Y324">
        <f>INDEX($S$4:$W$131,ROUNDUP(ROWS(H$4:H324)/5,0),MOD(ROWS(H$4:H324)-1,5)+1)</f>
        <v>5167.3440000000001</v>
      </c>
      <c r="AH324">
        <f>INDEX($AB$4:$AF$131,ROUNDUP(ROWS(H$4:H324)/5,0),MOD(ROWS(H$4:H324)-1,5)+1)</f>
        <v>2.5194999999999999</v>
      </c>
      <c r="AQ324">
        <f>INDEX($AK$4:$AO$131,ROUNDUP(ROWS(H$4:H324)/5,0),MOD(ROWS(H$4:H324)-1,5)+1)</f>
        <v>5.5586000000000002</v>
      </c>
      <c r="AZ324">
        <f>INDEX($AT$4:$AX$131,ROUNDUP(ROWS(H$4:H324)/5,0),MOD(ROWS(H$4:H324)-1,5)+1)</f>
        <v>9.0780999999999992</v>
      </c>
      <c r="BI324">
        <f>INDEX($BC$4:$BG$131,ROUNDUP(ROWS(H$4:H324)/5,0),MOD(ROWS(H$4:H324)-1,5)+1)</f>
        <v>6.9218999999999999</v>
      </c>
      <c r="BP324">
        <f>INDEX($BJ$4:$BN$131,ROUNDUP(ROWS(H$4:H324)/5,0),MOD(ROWS(H$4:H324)-1,5)+1)</f>
        <v>41.714799999999997</v>
      </c>
    </row>
    <row r="325" spans="7:68" x14ac:dyDescent="0.2">
      <c r="G325">
        <f>INDEX($A$4:$E$131,ROUNDUP(ROWS(H$4:H325)/5,0),MOD(ROWS(H$4:H325)-1,5)+1)</f>
        <v>22.1816</v>
      </c>
      <c r="P325">
        <f>INDEX($J$4:$N$131,ROUNDUP(ROWS(H$4:H325)/5,0),MOD(ROWS(H$4:H325)-1,5)+1)</f>
        <v>5.0605000000000002</v>
      </c>
      <c r="Y325">
        <f>INDEX($S$4:$W$131,ROUNDUP(ROWS(H$4:H325)/5,0),MOD(ROWS(H$4:H325)-1,5)+1)</f>
        <v>5677.3050000000003</v>
      </c>
      <c r="AH325">
        <f>INDEX($AB$4:$AF$131,ROUNDUP(ROWS(H$4:H325)/5,0),MOD(ROWS(H$4:H325)-1,5)+1)</f>
        <v>2</v>
      </c>
      <c r="AQ325">
        <f>INDEX($AK$4:$AO$131,ROUNDUP(ROWS(H$4:H325)/5,0),MOD(ROWS(H$4:H325)-1,5)+1)</f>
        <v>4.3535000000000004</v>
      </c>
      <c r="AZ325">
        <f>INDEX($AT$4:$AX$131,ROUNDUP(ROWS(H$4:H325)/5,0),MOD(ROWS(H$4:H325)-1,5)+1)</f>
        <v>7</v>
      </c>
      <c r="BI325">
        <f>INDEX($BC$4:$BG$131,ROUNDUP(ROWS(H$4:H325)/5,0),MOD(ROWS(H$4:H325)-1,5)+1)</f>
        <v>10.414099999999999</v>
      </c>
      <c r="BP325">
        <f>INDEX($BJ$4:$BN$131,ROUNDUP(ROWS(H$4:H325)/5,0),MOD(ROWS(H$4:H325)-1,5)+1)</f>
        <v>39.8887</v>
      </c>
    </row>
    <row r="326" spans="7:68" x14ac:dyDescent="0.2">
      <c r="G326">
        <f>INDEX($A$4:$E$131,ROUNDUP(ROWS(H$4:H326)/5,0),MOD(ROWS(H$4:H326)-1,5)+1)</f>
        <v>36.584600000000002</v>
      </c>
      <c r="P326">
        <f>INDEX($J$4:$N$131,ROUNDUP(ROWS(H$4:H326)/5,0),MOD(ROWS(H$4:H326)-1,5)+1)</f>
        <v>8.8072999999999997</v>
      </c>
      <c r="Y326">
        <f>INDEX($S$4:$W$131,ROUNDUP(ROWS(H$4:H326)/5,0),MOD(ROWS(H$4:H326)-1,5)+1)</f>
        <v>7962.5910000000003</v>
      </c>
      <c r="AH326">
        <f>INDEX($AB$4:$AF$131,ROUNDUP(ROWS(H$4:H326)/5,0),MOD(ROWS(H$4:H326)-1,5)+1)</f>
        <v>2.2259000000000002</v>
      </c>
      <c r="AQ326">
        <f>INDEX($AK$4:$AO$131,ROUNDUP(ROWS(H$4:H326)/5,0),MOD(ROWS(H$4:H326)-1,5)+1)</f>
        <v>5.9036</v>
      </c>
      <c r="AZ326">
        <f>INDEX($AT$4:$AX$131,ROUNDUP(ROWS(H$4:H326)/5,0),MOD(ROWS(H$4:H326)-1,5)+1)</f>
        <v>9.4849999999999994</v>
      </c>
      <c r="BI326">
        <f>INDEX($BC$4:$BG$131,ROUNDUP(ROWS(H$4:H326)/5,0),MOD(ROWS(H$4:H326)-1,5)+1)</f>
        <v>13.225899999999999</v>
      </c>
      <c r="BP326">
        <f>INDEX($BJ$4:$BN$131,ROUNDUP(ROWS(H$4:H326)/5,0),MOD(ROWS(H$4:H326)-1,5)+1)</f>
        <v>49.484999999999999</v>
      </c>
    </row>
    <row r="327" spans="7:68" x14ac:dyDescent="0.2">
      <c r="G327">
        <f>INDEX($A$4:$E$131,ROUNDUP(ROWS(H$4:H327)/5,0),MOD(ROWS(H$4:H327)-1,5)+1)</f>
        <v>72.152299999999997</v>
      </c>
      <c r="P327">
        <f>INDEX($J$4:$N$131,ROUNDUP(ROWS(H$4:H327)/5,0),MOD(ROWS(H$4:H327)-1,5)+1)</f>
        <v>19.7852</v>
      </c>
      <c r="Y327">
        <f>INDEX($S$4:$W$131,ROUNDUP(ROWS(H$4:H327)/5,0),MOD(ROWS(H$4:H327)-1,5)+1)</f>
        <v>7688.4380000000001</v>
      </c>
      <c r="AH327">
        <f>INDEX($AB$4:$AF$131,ROUNDUP(ROWS(H$4:H327)/5,0),MOD(ROWS(H$4:H327)-1,5)+1)</f>
        <v>3.1953</v>
      </c>
      <c r="AQ327">
        <f>INDEX($AK$4:$AO$131,ROUNDUP(ROWS(H$4:H327)/5,0),MOD(ROWS(H$4:H327)-1,5)+1)</f>
        <v>12.417999999999999</v>
      </c>
      <c r="AZ327">
        <f>INDEX($AT$4:$AX$131,ROUNDUP(ROWS(H$4:H327)/5,0),MOD(ROWS(H$4:H327)-1,5)+1)</f>
        <v>22.101600000000001</v>
      </c>
      <c r="BI327">
        <f>INDEX($BC$4:$BG$131,ROUNDUP(ROWS(H$4:H327)/5,0),MOD(ROWS(H$4:H327)-1,5)+1)</f>
        <v>13.707000000000001</v>
      </c>
      <c r="BP327">
        <f>INDEX($BJ$4:$BN$131,ROUNDUP(ROWS(H$4:H327)/5,0),MOD(ROWS(H$4:H327)-1,5)+1)</f>
        <v>66.398399999999995</v>
      </c>
    </row>
    <row r="328" spans="7:68" x14ac:dyDescent="0.2">
      <c r="G328">
        <f>INDEX($A$4:$E$131,ROUNDUP(ROWS(H$4:H328)/5,0),MOD(ROWS(H$4:H328)-1,5)+1)</f>
        <v>129</v>
      </c>
      <c r="P328">
        <f>INDEX($J$4:$N$131,ROUNDUP(ROWS(H$4:H328)/5,0),MOD(ROWS(H$4:H328)-1,5)+1)</f>
        <v>64</v>
      </c>
      <c r="Y328">
        <f>INDEX($S$4:$W$131,ROUNDUP(ROWS(H$4:H328)/5,0),MOD(ROWS(H$4:H328)-1,5)+1)</f>
        <v>4440</v>
      </c>
      <c r="AH328">
        <f>INDEX($AB$4:$AF$131,ROUNDUP(ROWS(H$4:H328)/5,0),MOD(ROWS(H$4:H328)-1,5)+1)</f>
        <v>5</v>
      </c>
      <c r="AQ328">
        <f>INDEX($AK$4:$AO$131,ROUNDUP(ROWS(H$4:H328)/5,0),MOD(ROWS(H$4:H328)-1,5)+1)</f>
        <v>44</v>
      </c>
      <c r="AZ328">
        <f>INDEX($AT$4:$AX$131,ROUNDUP(ROWS(H$4:H328)/5,0),MOD(ROWS(H$4:H328)-1,5)+1)</f>
        <v>60</v>
      </c>
      <c r="BI328">
        <f>INDEX($BC$4:$BG$131,ROUNDUP(ROWS(H$4:H328)/5,0),MOD(ROWS(H$4:H328)-1,5)+1)</f>
        <v>11</v>
      </c>
      <c r="BP328">
        <f>INDEX($BJ$4:$BN$131,ROUNDUP(ROWS(H$4:H328)/5,0),MOD(ROWS(H$4:H328)-1,5)+1)</f>
        <v>144</v>
      </c>
    </row>
    <row r="329" spans="7:68" x14ac:dyDescent="0.2">
      <c r="G329">
        <f>INDEX($A$4:$E$131,ROUNDUP(ROWS(H$4:H329)/5,0),MOD(ROWS(H$4:H329)-1,5)+1)</f>
        <v>88.339799999999997</v>
      </c>
      <c r="P329">
        <f>INDEX($J$4:$N$131,ROUNDUP(ROWS(H$4:H329)/5,0),MOD(ROWS(H$4:H329)-1,5)+1)</f>
        <v>71.744799999999998</v>
      </c>
      <c r="Y329">
        <f>INDEX($S$4:$W$131,ROUNDUP(ROWS(H$4:H329)/5,0),MOD(ROWS(H$4:H329)-1,5)+1)</f>
        <v>6182.5780000000004</v>
      </c>
      <c r="AH329">
        <f>INDEX($AB$4:$AF$131,ROUNDUP(ROWS(H$4:H329)/5,0),MOD(ROWS(H$4:H329)-1,5)+1)</f>
        <v>4.0319000000000003</v>
      </c>
      <c r="AQ329">
        <f>INDEX($AK$4:$AO$131,ROUNDUP(ROWS(H$4:H329)/5,0),MOD(ROWS(H$4:H329)-1,5)+1)</f>
        <v>33.350900000000003</v>
      </c>
      <c r="AZ329">
        <f>INDEX($AT$4:$AX$131,ROUNDUP(ROWS(H$4:H329)/5,0),MOD(ROWS(H$4:H329)-1,5)+1)</f>
        <v>68.712900000000005</v>
      </c>
      <c r="BI329">
        <f>INDEX($BC$4:$BG$131,ROUNDUP(ROWS(H$4:H329)/5,0),MOD(ROWS(H$4:H329)-1,5)+1)</f>
        <v>8.0957000000000008</v>
      </c>
      <c r="BP329">
        <f>INDEX($BJ$4:$BN$131,ROUNDUP(ROWS(H$4:H329)/5,0),MOD(ROWS(H$4:H329)-1,5)+1)</f>
        <v>86.882199999999997</v>
      </c>
    </row>
    <row r="330" spans="7:68" x14ac:dyDescent="0.2">
      <c r="G330">
        <f>INDEX($A$4:$E$131,ROUNDUP(ROWS(H$4:H330)/5,0),MOD(ROWS(H$4:H330)-1,5)+1)</f>
        <v>59.306600000000003</v>
      </c>
      <c r="P330">
        <f>INDEX($J$4:$N$131,ROUNDUP(ROWS(H$4:H330)/5,0),MOD(ROWS(H$4:H330)-1,5)+1)</f>
        <v>15.774100000000001</v>
      </c>
      <c r="Y330">
        <f>INDEX($S$4:$W$131,ROUNDUP(ROWS(H$4:H330)/5,0),MOD(ROWS(H$4:H330)-1,5)+1)</f>
        <v>6491.7579999999998</v>
      </c>
      <c r="AH330">
        <f>INDEX($AB$4:$AF$131,ROUNDUP(ROWS(H$4:H330)/5,0),MOD(ROWS(H$4:H330)-1,5)+1)</f>
        <v>3.1608000000000001</v>
      </c>
      <c r="AQ330">
        <f>INDEX($AK$4:$AO$131,ROUNDUP(ROWS(H$4:H330)/5,0),MOD(ROWS(H$4:H330)-1,5)+1)</f>
        <v>11.180999999999999</v>
      </c>
      <c r="AZ330">
        <f>INDEX($AT$4:$AX$131,ROUNDUP(ROWS(H$4:H330)/5,0),MOD(ROWS(H$4:H330)-1,5)+1)</f>
        <v>19.4876</v>
      </c>
      <c r="BI330">
        <f>INDEX($BC$4:$BG$131,ROUNDUP(ROWS(H$4:H330)/5,0),MOD(ROWS(H$4:H330)-1,5)+1)</f>
        <v>7.1608000000000001</v>
      </c>
      <c r="BP330">
        <f>INDEX($BJ$4:$BN$131,ROUNDUP(ROWS(H$4:H330)/5,0),MOD(ROWS(H$4:H330)-1,5)+1)</f>
        <v>43.879600000000003</v>
      </c>
    </row>
    <row r="331" spans="7:68" x14ac:dyDescent="0.2">
      <c r="G331">
        <f>INDEX($A$4:$E$131,ROUNDUP(ROWS(H$4:H331)/5,0),MOD(ROWS(H$4:H331)-1,5)+1)</f>
        <v>29.185500000000001</v>
      </c>
      <c r="P331">
        <f>INDEX($J$4:$N$131,ROUNDUP(ROWS(H$4:H331)/5,0),MOD(ROWS(H$4:H331)-1,5)+1)</f>
        <v>4.2910000000000004</v>
      </c>
      <c r="Y331">
        <f>INDEX($S$4:$W$131,ROUNDUP(ROWS(H$4:H331)/5,0),MOD(ROWS(H$4:H331)-1,5)+1)</f>
        <v>6610.8980000000001</v>
      </c>
      <c r="AH331">
        <f>INDEX($AB$4:$AF$131,ROUNDUP(ROWS(H$4:H331)/5,0),MOD(ROWS(H$4:H331)-1,5)+1)</f>
        <v>4.4180000000000001</v>
      </c>
      <c r="AQ331">
        <f>INDEX($AK$4:$AO$131,ROUNDUP(ROWS(H$4:H331)/5,0),MOD(ROWS(H$4:H331)-1,5)+1)</f>
        <v>4.1641000000000004</v>
      </c>
      <c r="AZ331">
        <f>INDEX($AT$4:$AX$131,ROUNDUP(ROWS(H$4:H331)/5,0),MOD(ROWS(H$4:H331)-1,5)+1)</f>
        <v>6.4550999999999998</v>
      </c>
      <c r="BI331">
        <f>INDEX($BC$4:$BG$131,ROUNDUP(ROWS(H$4:H331)/5,0),MOD(ROWS(H$4:H331)-1,5)+1)</f>
        <v>8.4179999999999993</v>
      </c>
      <c r="BP331">
        <f>INDEX($BJ$4:$BN$131,ROUNDUP(ROWS(H$4:H331)/5,0),MOD(ROWS(H$4:H331)-1,5)+1)</f>
        <v>53.015599999999999</v>
      </c>
    </row>
    <row r="332" spans="7:68" x14ac:dyDescent="0.2">
      <c r="G332">
        <f>INDEX($A$4:$E$131,ROUNDUP(ROWS(H$4:H332)/5,0),MOD(ROWS(H$4:H332)-1,5)+1)</f>
        <v>16.109400000000001</v>
      </c>
      <c r="P332">
        <f>INDEX($J$4:$N$131,ROUNDUP(ROWS(H$4:H332)/5,0),MOD(ROWS(H$4:H332)-1,5)+1)</f>
        <v>5.7343999999999999</v>
      </c>
      <c r="Y332">
        <f>INDEX($S$4:$W$131,ROUNDUP(ROWS(H$4:H332)/5,0),MOD(ROWS(H$4:H332)-1,5)+1)</f>
        <v>6582.1880000000001</v>
      </c>
      <c r="AH332">
        <f>INDEX($AB$4:$AF$131,ROUNDUP(ROWS(H$4:H332)/5,0),MOD(ROWS(H$4:H332)-1,5)+1)</f>
        <v>5.5781000000000001</v>
      </c>
      <c r="AQ332">
        <f>INDEX($AK$4:$AO$131,ROUNDUP(ROWS(H$4:H332)/5,0),MOD(ROWS(H$4:H332)-1,5)+1)</f>
        <v>2.4218999999999999</v>
      </c>
      <c r="AZ332">
        <f>INDEX($AT$4:$AX$131,ROUNDUP(ROWS(H$4:H332)/5,0),MOD(ROWS(H$4:H332)-1,5)+1)</f>
        <v>8.4687999999999999</v>
      </c>
      <c r="BI332">
        <f>INDEX($BC$4:$BG$131,ROUNDUP(ROWS(H$4:H332)/5,0),MOD(ROWS(H$4:H332)-1,5)+1)</f>
        <v>10.734400000000001</v>
      </c>
      <c r="BP332">
        <f>INDEX($BJ$4:$BN$131,ROUNDUP(ROWS(H$4:H332)/5,0),MOD(ROWS(H$4:H332)-1,5)+1)</f>
        <v>60</v>
      </c>
    </row>
    <row r="333" spans="7:68" x14ac:dyDescent="0.2">
      <c r="G333">
        <f>INDEX($A$4:$E$131,ROUNDUP(ROWS(H$4:H333)/5,0),MOD(ROWS(H$4:H333)-1,5)+1)</f>
        <v>24.272099999999998</v>
      </c>
      <c r="P333">
        <f>INDEX($J$4:$N$131,ROUNDUP(ROWS(H$4:H333)/5,0),MOD(ROWS(H$4:H333)-1,5)+1)</f>
        <v>17.718800000000002</v>
      </c>
      <c r="Y333">
        <f>INDEX($S$4:$W$131,ROUNDUP(ROWS(H$4:H333)/5,0),MOD(ROWS(H$4:H333)-1,5)+1)</f>
        <v>6316.6930000000002</v>
      </c>
      <c r="AH333">
        <f>INDEX($AB$4:$AF$131,ROUNDUP(ROWS(H$4:H333)/5,0),MOD(ROWS(H$4:H333)-1,5)+1)</f>
        <v>18.951799999999999</v>
      </c>
      <c r="AQ333">
        <f>INDEX($AK$4:$AO$131,ROUNDUP(ROWS(H$4:H333)/5,0),MOD(ROWS(H$4:H333)-1,5)+1)</f>
        <v>5.5728999999999997</v>
      </c>
      <c r="AZ333">
        <f>INDEX($AT$4:$AX$131,ROUNDUP(ROWS(H$4:H333)/5,0),MOD(ROWS(H$4:H333)-1,5)+1)</f>
        <v>77.992199999999997</v>
      </c>
      <c r="BI333">
        <f>INDEX($BC$4:$BG$131,ROUNDUP(ROWS(H$4:H333)/5,0),MOD(ROWS(H$4:H333)-1,5)+1)</f>
        <v>9.3202999999999996</v>
      </c>
      <c r="BP333">
        <f>INDEX($BJ$4:$BN$131,ROUNDUP(ROWS(H$4:H333)/5,0),MOD(ROWS(H$4:H333)-1,5)+1)</f>
        <v>50.621099999999998</v>
      </c>
    </row>
    <row r="334" spans="7:68" x14ac:dyDescent="0.2">
      <c r="G334">
        <f>INDEX($A$4:$E$131,ROUNDUP(ROWS(H$4:H334)/5,0),MOD(ROWS(H$4:H334)-1,5)+1)</f>
        <v>35.020800000000001</v>
      </c>
      <c r="P334">
        <f>INDEX($J$4:$N$131,ROUNDUP(ROWS(H$4:H334)/5,0),MOD(ROWS(H$4:H334)-1,5)+1)</f>
        <v>28.395800000000001</v>
      </c>
      <c r="Y334">
        <f>INDEX($S$4:$W$131,ROUNDUP(ROWS(H$4:H334)/5,0),MOD(ROWS(H$4:H334)-1,5)+1)</f>
        <v>5852.5</v>
      </c>
      <c r="AH334">
        <f>INDEX($AB$4:$AF$131,ROUNDUP(ROWS(H$4:H334)/5,0),MOD(ROWS(H$4:H334)-1,5)+1)</f>
        <v>32.5</v>
      </c>
      <c r="AQ334">
        <f>INDEX($AK$4:$AO$131,ROUNDUP(ROWS(H$4:H334)/5,0),MOD(ROWS(H$4:H334)-1,5)+1)</f>
        <v>9.1667000000000005</v>
      </c>
      <c r="AZ334">
        <f>INDEX($AT$4:$AX$131,ROUNDUP(ROWS(H$4:H334)/5,0),MOD(ROWS(H$4:H334)-1,5)+1)</f>
        <v>145.375</v>
      </c>
      <c r="BI334">
        <f>INDEX($BC$4:$BG$131,ROUNDUP(ROWS(H$4:H334)/5,0),MOD(ROWS(H$4:H334)-1,5)+1)</f>
        <v>6.2083000000000004</v>
      </c>
      <c r="BP334">
        <f>INDEX($BJ$4:$BN$131,ROUNDUP(ROWS(H$4:H334)/5,0),MOD(ROWS(H$4:H334)-1,5)+1)</f>
        <v>38.0625</v>
      </c>
    </row>
    <row r="335" spans="7:68" x14ac:dyDescent="0.2">
      <c r="G335">
        <f>INDEX($A$4:$E$131,ROUNDUP(ROWS(H$4:H335)/5,0),MOD(ROWS(H$4:H335)-1,5)+1)</f>
        <v>18</v>
      </c>
      <c r="P335">
        <f>INDEX($J$4:$N$131,ROUNDUP(ROWS(H$4:H335)/5,0),MOD(ROWS(H$4:H335)-1,5)+1)</f>
        <v>6</v>
      </c>
      <c r="Y335">
        <f>INDEX($S$4:$W$131,ROUNDUP(ROWS(H$4:H335)/5,0),MOD(ROWS(H$4:H335)-1,5)+1)</f>
        <v>4240</v>
      </c>
      <c r="AH335">
        <f>INDEX($AB$4:$AF$131,ROUNDUP(ROWS(H$4:H335)/5,0),MOD(ROWS(H$4:H335)-1,5)+1)</f>
        <v>11</v>
      </c>
      <c r="AQ335">
        <f>INDEX($AK$4:$AO$131,ROUNDUP(ROWS(H$4:H335)/5,0),MOD(ROWS(H$4:H335)-1,5)+1)</f>
        <v>2</v>
      </c>
      <c r="AZ335">
        <f>INDEX($AT$4:$AX$131,ROUNDUP(ROWS(H$4:H335)/5,0),MOD(ROWS(H$4:H335)-1,5)+1)</f>
        <v>11</v>
      </c>
      <c r="BI335">
        <f>INDEX($BC$4:$BG$131,ROUNDUP(ROWS(H$4:H335)/5,0),MOD(ROWS(H$4:H335)-1,5)+1)</f>
        <v>8</v>
      </c>
      <c r="BP335">
        <f>INDEX($BJ$4:$BN$131,ROUNDUP(ROWS(H$4:H335)/5,0),MOD(ROWS(H$4:H335)-1,5)+1)</f>
        <v>30</v>
      </c>
    </row>
    <row r="336" spans="7:68" x14ac:dyDescent="0.2">
      <c r="G336">
        <f>INDEX($A$4:$E$131,ROUNDUP(ROWS(H$4:H336)/5,0),MOD(ROWS(H$4:H336)-1,5)+1)</f>
        <v>18</v>
      </c>
      <c r="P336">
        <f>INDEX($J$4:$N$131,ROUNDUP(ROWS(H$4:H336)/5,0),MOD(ROWS(H$4:H336)-1,5)+1)</f>
        <v>8.2832000000000008</v>
      </c>
      <c r="Y336">
        <f>INDEX($S$4:$W$131,ROUNDUP(ROWS(H$4:H336)/5,0),MOD(ROWS(H$4:H336)-1,5)+1)</f>
        <v>4848.8540000000003</v>
      </c>
      <c r="AH336">
        <f>INDEX($AB$4:$AF$131,ROUNDUP(ROWS(H$4:H336)/5,0),MOD(ROWS(H$4:H336)-1,5)+1)</f>
        <v>9.4779</v>
      </c>
      <c r="AQ336">
        <f>INDEX($AK$4:$AO$131,ROUNDUP(ROWS(H$4:H336)/5,0),MOD(ROWS(H$4:H336)-1,5)+1)</f>
        <v>2</v>
      </c>
      <c r="AZ336">
        <f>INDEX($AT$4:$AX$131,ROUNDUP(ROWS(H$4:H336)/5,0),MOD(ROWS(H$4:H336)-1,5)+1)</f>
        <v>11.761100000000001</v>
      </c>
      <c r="BI336">
        <f>INDEX($BC$4:$BG$131,ROUNDUP(ROWS(H$4:H336)/5,0),MOD(ROWS(H$4:H336)-1,5)+1)</f>
        <v>5.7168000000000001</v>
      </c>
      <c r="BP336">
        <f>INDEX($BJ$4:$BN$131,ROUNDUP(ROWS(H$4:H336)/5,0),MOD(ROWS(H$4:H336)-1,5)+1)</f>
        <v>26.194700000000001</v>
      </c>
    </row>
    <row r="337" spans="7:68" x14ac:dyDescent="0.2">
      <c r="G337">
        <f>INDEX($A$4:$E$131,ROUNDUP(ROWS(H$4:H337)/5,0),MOD(ROWS(H$4:H337)-1,5)+1)</f>
        <v>18.417300000000001</v>
      </c>
      <c r="P337">
        <f>INDEX($J$4:$N$131,ROUNDUP(ROWS(H$4:H337)/5,0),MOD(ROWS(H$4:H337)-1,5)+1)</f>
        <v>31.952500000000001</v>
      </c>
      <c r="Y337">
        <f>INDEX($S$4:$W$131,ROUNDUP(ROWS(H$4:H337)/5,0),MOD(ROWS(H$4:H337)-1,5)+1)</f>
        <v>5040</v>
      </c>
      <c r="AH337">
        <f>INDEX($AB$4:$AF$131,ROUNDUP(ROWS(H$4:H337)/5,0),MOD(ROWS(H$4:H337)-1,5)+1)</f>
        <v>7.7480000000000002</v>
      </c>
      <c r="AQ337">
        <f>INDEX($AK$4:$AO$131,ROUNDUP(ROWS(H$4:H337)/5,0),MOD(ROWS(H$4:H337)-1,5)+1)</f>
        <v>3.6692999999999998</v>
      </c>
      <c r="AZ337">
        <f>INDEX($AT$4:$AX$131,ROUNDUP(ROWS(H$4:H337)/5,0),MOD(ROWS(H$4:H337)-1,5)+1)</f>
        <v>15.7559</v>
      </c>
      <c r="BI337">
        <f>INDEX($BC$4:$BG$131,ROUNDUP(ROWS(H$4:H337)/5,0),MOD(ROWS(H$4:H337)-1,5)+1)</f>
        <v>5</v>
      </c>
      <c r="BP337">
        <f>INDEX($BJ$4:$BN$131,ROUNDUP(ROWS(H$4:H337)/5,0),MOD(ROWS(H$4:H337)-1,5)+1)</f>
        <v>34.180999999999997</v>
      </c>
    </row>
    <row r="338" spans="7:68" x14ac:dyDescent="0.2">
      <c r="G338">
        <f>INDEX($A$4:$E$131,ROUNDUP(ROWS(H$4:H338)/5,0),MOD(ROWS(H$4:H338)-1,5)+1)</f>
        <v>20.385400000000001</v>
      </c>
      <c r="P338">
        <f>INDEX($J$4:$N$131,ROUNDUP(ROWS(H$4:H338)/5,0),MOD(ROWS(H$4:H338)-1,5)+1)</f>
        <v>60.354199999999999</v>
      </c>
      <c r="Y338">
        <f>INDEX($S$4:$W$131,ROUNDUP(ROWS(H$4:H338)/5,0),MOD(ROWS(H$4:H338)-1,5)+1)</f>
        <v>5156.6670000000004</v>
      </c>
      <c r="AH338">
        <f>INDEX($AB$4:$AF$131,ROUNDUP(ROWS(H$4:H338)/5,0),MOD(ROWS(H$4:H338)-1,5)+1)</f>
        <v>6.0728999999999997</v>
      </c>
      <c r="AQ338">
        <f>INDEX($AK$4:$AO$131,ROUNDUP(ROWS(H$4:H338)/5,0),MOD(ROWS(H$4:H338)-1,5)+1)</f>
        <v>6.3646000000000003</v>
      </c>
      <c r="AZ338">
        <f>INDEX($AT$4:$AX$131,ROUNDUP(ROWS(H$4:H338)/5,0),MOD(ROWS(H$4:H338)-1,5)+1)</f>
        <v>21.145800000000001</v>
      </c>
      <c r="BI338">
        <f>INDEX($BC$4:$BG$131,ROUNDUP(ROWS(H$4:H338)/5,0),MOD(ROWS(H$4:H338)-1,5)+1)</f>
        <v>5.0728999999999997</v>
      </c>
      <c r="BP338">
        <f>INDEX($BJ$4:$BN$131,ROUNDUP(ROWS(H$4:H338)/5,0),MOD(ROWS(H$4:H338)-1,5)+1)</f>
        <v>47.583300000000001</v>
      </c>
    </row>
    <row r="339" spans="7:68" x14ac:dyDescent="0.2">
      <c r="G339">
        <f>INDEX($A$4:$E$131,ROUNDUP(ROWS(H$4:H339)/5,0),MOD(ROWS(H$4:H339)-1,5)+1)</f>
        <v>38</v>
      </c>
      <c r="P339">
        <f>INDEX($J$4:$N$131,ROUNDUP(ROWS(H$4:H339)/5,0),MOD(ROWS(H$4:H339)-1,5)+1)</f>
        <v>14</v>
      </c>
      <c r="Y339">
        <f>INDEX($S$4:$W$131,ROUNDUP(ROWS(H$4:H339)/5,0),MOD(ROWS(H$4:H339)-1,5)+1)</f>
        <v>6640</v>
      </c>
      <c r="AH339">
        <f>INDEX($AB$4:$AF$131,ROUNDUP(ROWS(H$4:H339)/5,0),MOD(ROWS(H$4:H339)-1,5)+1)</f>
        <v>7</v>
      </c>
      <c r="AQ339">
        <f>INDEX($AK$4:$AO$131,ROUNDUP(ROWS(H$4:H339)/5,0),MOD(ROWS(H$4:H339)-1,5)+1)</f>
        <v>11</v>
      </c>
      <c r="AZ339">
        <f>INDEX($AT$4:$AX$131,ROUNDUP(ROWS(H$4:H339)/5,0),MOD(ROWS(H$4:H339)-1,5)+1)</f>
        <v>23</v>
      </c>
      <c r="BI339">
        <f>INDEX($BC$4:$BG$131,ROUNDUP(ROWS(H$4:H339)/5,0),MOD(ROWS(H$4:H339)-1,5)+1)</f>
        <v>6</v>
      </c>
      <c r="BP339">
        <f>INDEX($BJ$4:$BN$131,ROUNDUP(ROWS(H$4:H339)/5,0),MOD(ROWS(H$4:H339)-1,5)+1)</f>
        <v>55</v>
      </c>
    </row>
    <row r="340" spans="7:68" x14ac:dyDescent="0.2">
      <c r="G340">
        <f>INDEX($A$4:$E$131,ROUNDUP(ROWS(H$4:H340)/5,0),MOD(ROWS(H$4:H340)-1,5)+1)</f>
        <v>32.909500000000001</v>
      </c>
      <c r="P340">
        <f>INDEX($J$4:$N$131,ROUNDUP(ROWS(H$4:H340)/5,0),MOD(ROWS(H$4:H340)-1,5)+1)</f>
        <v>11.8184</v>
      </c>
      <c r="Y340">
        <f>INDEX($S$4:$W$131,ROUNDUP(ROWS(H$4:H340)/5,0),MOD(ROWS(H$4:H340)-1,5)+1)</f>
        <v>5403.7370000000001</v>
      </c>
      <c r="AH340">
        <f>INDEX($AB$4:$AF$131,ROUNDUP(ROWS(H$4:H340)/5,0),MOD(ROWS(H$4:H340)-1,5)+1)</f>
        <v>7</v>
      </c>
      <c r="AQ340">
        <f>INDEX($AK$4:$AO$131,ROUNDUP(ROWS(H$4:H340)/5,0),MOD(ROWS(H$4:H340)-1,5)+1)</f>
        <v>8.0911000000000008</v>
      </c>
      <c r="AZ340">
        <f>INDEX($AT$4:$AX$131,ROUNDUP(ROWS(H$4:H340)/5,0),MOD(ROWS(H$4:H340)-1,5)+1)</f>
        <v>19.363900000000001</v>
      </c>
      <c r="BI340">
        <f>INDEX($BC$4:$BG$131,ROUNDUP(ROWS(H$4:H340)/5,0),MOD(ROWS(H$4:H340)-1,5)+1)</f>
        <v>5.2728000000000002</v>
      </c>
      <c r="BP340">
        <f>INDEX($BJ$4:$BN$131,ROUNDUP(ROWS(H$4:H340)/5,0),MOD(ROWS(H$4:H340)-1,5)+1)</f>
        <v>50.636699999999998</v>
      </c>
    </row>
    <row r="341" spans="7:68" x14ac:dyDescent="0.2">
      <c r="G341">
        <f>INDEX($A$4:$E$131,ROUNDUP(ROWS(H$4:H341)/5,0),MOD(ROWS(H$4:H341)-1,5)+1)</f>
        <v>29.855499999999999</v>
      </c>
      <c r="P341">
        <f>INDEX($J$4:$N$131,ROUNDUP(ROWS(H$4:H341)/5,0),MOD(ROWS(H$4:H341)-1,5)+1)</f>
        <v>13.289099999999999</v>
      </c>
      <c r="Y341">
        <f>INDEX($S$4:$W$131,ROUNDUP(ROWS(H$4:H341)/5,0),MOD(ROWS(H$4:H341)-1,5)+1)</f>
        <v>6771.25</v>
      </c>
      <c r="AH341">
        <f>INDEX($AB$4:$AF$131,ROUNDUP(ROWS(H$4:H341)/5,0),MOD(ROWS(H$4:H341)-1,5)+1)</f>
        <v>7</v>
      </c>
      <c r="AQ341">
        <f>INDEX($AK$4:$AO$131,ROUNDUP(ROWS(H$4:H341)/5,0),MOD(ROWS(H$4:H341)-1,5)+1)</f>
        <v>7</v>
      </c>
      <c r="AZ341">
        <f>INDEX($AT$4:$AX$131,ROUNDUP(ROWS(H$4:H341)/5,0),MOD(ROWS(H$4:H341)-1,5)+1)</f>
        <v>19.907599999999999</v>
      </c>
      <c r="BI341">
        <f>INDEX($BC$4:$BG$131,ROUNDUP(ROWS(H$4:H341)/5,0),MOD(ROWS(H$4:H341)-1,5)+1)</f>
        <v>5.3815</v>
      </c>
      <c r="BP341">
        <f>INDEX($BJ$4:$BN$131,ROUNDUP(ROWS(H$4:H341)/5,0),MOD(ROWS(H$4:H341)-1,5)+1)</f>
        <v>51.289099999999998</v>
      </c>
    </row>
    <row r="342" spans="7:68" x14ac:dyDescent="0.2">
      <c r="G342">
        <f>INDEX($A$4:$E$131,ROUNDUP(ROWS(H$4:H342)/5,0),MOD(ROWS(H$4:H342)-1,5)+1)</f>
        <v>28</v>
      </c>
      <c r="P342">
        <f>INDEX($J$4:$N$131,ROUNDUP(ROWS(H$4:H342)/5,0),MOD(ROWS(H$4:H342)-1,5)+1)</f>
        <v>16.648399999999999</v>
      </c>
      <c r="Y342">
        <f>INDEX($S$4:$W$131,ROUNDUP(ROWS(H$4:H342)/5,0),MOD(ROWS(H$4:H342)-1,5)+1)</f>
        <v>9623.9840000000004</v>
      </c>
      <c r="AH342">
        <f>INDEX($AB$4:$AF$131,ROUNDUP(ROWS(H$4:H342)/5,0),MOD(ROWS(H$4:H342)-1,5)+1)</f>
        <v>7</v>
      </c>
      <c r="AQ342">
        <f>INDEX($AK$4:$AO$131,ROUNDUP(ROWS(H$4:H342)/5,0),MOD(ROWS(H$4:H342)-1,5)+1)</f>
        <v>6.9648000000000003</v>
      </c>
      <c r="AZ342">
        <f>INDEX($AT$4:$AX$131,ROUNDUP(ROWS(H$4:H342)/5,0),MOD(ROWS(H$4:H342)-1,5)+1)</f>
        <v>22.718800000000002</v>
      </c>
      <c r="BI342">
        <f>INDEX($BC$4:$BG$131,ROUNDUP(ROWS(H$4:H342)/5,0),MOD(ROWS(H$4:H342)-1,5)+1)</f>
        <v>6</v>
      </c>
      <c r="BP342">
        <f>INDEX($BJ$4:$BN$131,ROUNDUP(ROWS(H$4:H342)/5,0),MOD(ROWS(H$4:H342)-1,5)+1)</f>
        <v>54.4375</v>
      </c>
    </row>
    <row r="343" spans="7:68" x14ac:dyDescent="0.2">
      <c r="G343">
        <f>INDEX($A$4:$E$131,ROUNDUP(ROWS(H$4:H343)/5,0),MOD(ROWS(H$4:H343)-1,5)+1)</f>
        <v>28</v>
      </c>
      <c r="P343">
        <f>INDEX($J$4:$N$131,ROUNDUP(ROWS(H$4:H343)/5,0),MOD(ROWS(H$4:H343)-1,5)+1)</f>
        <v>7</v>
      </c>
      <c r="Y343">
        <f>INDEX($S$4:$W$131,ROUNDUP(ROWS(H$4:H343)/5,0),MOD(ROWS(H$4:H343)-1,5)+1)</f>
        <v>6440</v>
      </c>
      <c r="AH343">
        <f>INDEX($AB$4:$AF$131,ROUNDUP(ROWS(H$4:H343)/5,0),MOD(ROWS(H$4:H343)-1,5)+1)</f>
        <v>7</v>
      </c>
      <c r="AQ343">
        <f>INDEX($AK$4:$AO$131,ROUNDUP(ROWS(H$4:H343)/5,0),MOD(ROWS(H$4:H343)-1,5)+1)</f>
        <v>6</v>
      </c>
      <c r="AZ343">
        <f>INDEX($AT$4:$AX$131,ROUNDUP(ROWS(H$4:H343)/5,0),MOD(ROWS(H$4:H343)-1,5)+1)</f>
        <v>15</v>
      </c>
      <c r="BI343">
        <f>INDEX($BC$4:$BG$131,ROUNDUP(ROWS(H$4:H343)/5,0),MOD(ROWS(H$4:H343)-1,5)+1)</f>
        <v>6</v>
      </c>
      <c r="BP343">
        <f>INDEX($BJ$4:$BN$131,ROUNDUP(ROWS(H$4:H343)/5,0),MOD(ROWS(H$4:H343)-1,5)+1)</f>
        <v>39</v>
      </c>
    </row>
    <row r="344" spans="7:68" x14ac:dyDescent="0.2">
      <c r="G344">
        <f>INDEX($A$4:$E$131,ROUNDUP(ROWS(H$4:H344)/5,0),MOD(ROWS(H$4:H344)-1,5)+1)</f>
        <v>29.376300000000001</v>
      </c>
      <c r="P344">
        <f>INDEX($J$4:$N$131,ROUNDUP(ROWS(H$4:H344)/5,0),MOD(ROWS(H$4:H344)-1,5)+1)</f>
        <v>10.440799999999999</v>
      </c>
      <c r="Y344">
        <f>INDEX($S$4:$W$131,ROUNDUP(ROWS(H$4:H344)/5,0),MOD(ROWS(H$4:H344)-1,5)+1)</f>
        <v>7885.1170000000002</v>
      </c>
      <c r="AH344">
        <f>INDEX($AB$4:$AF$131,ROUNDUP(ROWS(H$4:H344)/5,0),MOD(ROWS(H$4:H344)-1,5)+1)</f>
        <v>7</v>
      </c>
      <c r="AQ344">
        <f>INDEX($AK$4:$AO$131,ROUNDUP(ROWS(H$4:H344)/5,0),MOD(ROWS(H$4:H344)-1,5)+1)</f>
        <v>6.6882000000000001</v>
      </c>
      <c r="AZ344">
        <f>INDEX($AT$4:$AX$131,ROUNDUP(ROWS(H$4:H344)/5,0),MOD(ROWS(H$4:H344)-1,5)+1)</f>
        <v>17.064499999999999</v>
      </c>
      <c r="BI344">
        <f>INDEX($BC$4:$BG$131,ROUNDUP(ROWS(H$4:H344)/5,0),MOD(ROWS(H$4:H344)-1,5)+1)</f>
        <v>8.7525999999999993</v>
      </c>
      <c r="BP344">
        <f>INDEX($BJ$4:$BN$131,ROUNDUP(ROWS(H$4:H344)/5,0),MOD(ROWS(H$4:H344)-1,5)+1)</f>
        <v>47.945999999999998</v>
      </c>
    </row>
    <row r="345" spans="7:68" x14ac:dyDescent="0.2">
      <c r="G345">
        <f>INDEX($A$4:$E$131,ROUNDUP(ROWS(H$4:H345)/5,0),MOD(ROWS(H$4:H345)-1,5)+1)</f>
        <v>38.852899999999998</v>
      </c>
      <c r="P345">
        <f>INDEX($J$4:$N$131,ROUNDUP(ROWS(H$4:H345)/5,0),MOD(ROWS(H$4:H345)-1,5)+1)</f>
        <v>15.7454</v>
      </c>
      <c r="Y345">
        <f>INDEX($S$4:$W$131,ROUNDUP(ROWS(H$4:H345)/5,0),MOD(ROWS(H$4:H345)-1,5)+1)</f>
        <v>7450.4170000000004</v>
      </c>
      <c r="AH345">
        <f>INDEX($AB$4:$AF$131,ROUNDUP(ROWS(H$4:H345)/5,0),MOD(ROWS(H$4:H345)-1,5)+1)</f>
        <v>7.681</v>
      </c>
      <c r="AQ345">
        <f>INDEX($AK$4:$AO$131,ROUNDUP(ROWS(H$4:H345)/5,0),MOD(ROWS(H$4:H345)-1,5)+1)</f>
        <v>9.0429999999999993</v>
      </c>
      <c r="AZ345">
        <f>INDEX($AT$4:$AX$131,ROUNDUP(ROWS(H$4:H345)/5,0),MOD(ROWS(H$4:H345)-1,5)+1)</f>
        <v>21.404900000000001</v>
      </c>
      <c r="BI345">
        <f>INDEX($BC$4:$BG$131,ROUNDUP(ROWS(H$4:H345)/5,0),MOD(ROWS(H$4:H345)-1,5)+1)</f>
        <v>10.3405</v>
      </c>
      <c r="BP345">
        <f>INDEX($BJ$4:$BN$131,ROUNDUP(ROWS(H$4:H345)/5,0),MOD(ROWS(H$4:H345)-1,5)+1)</f>
        <v>58.4694</v>
      </c>
    </row>
    <row r="346" spans="7:68" x14ac:dyDescent="0.2">
      <c r="G346">
        <f>INDEX($A$4:$E$131,ROUNDUP(ROWS(H$4:H346)/5,0),MOD(ROWS(H$4:H346)-1,5)+1)</f>
        <v>55.726599999999998</v>
      </c>
      <c r="P346">
        <f>INDEX($J$4:$N$131,ROUNDUP(ROWS(H$4:H346)/5,0),MOD(ROWS(H$4:H346)-1,5)+1)</f>
        <v>23</v>
      </c>
      <c r="Y346">
        <f>INDEX($S$4:$W$131,ROUNDUP(ROWS(H$4:H346)/5,0),MOD(ROWS(H$4:H346)-1,5)+1)</f>
        <v>5347.2920000000004</v>
      </c>
      <c r="AH346">
        <f>INDEX($AB$4:$AF$131,ROUNDUP(ROWS(H$4:H346)/5,0),MOD(ROWS(H$4:H346)-1,5)+1)</f>
        <v>8.9634999999999998</v>
      </c>
      <c r="AQ346">
        <f>INDEX($AK$4:$AO$131,ROUNDUP(ROWS(H$4:H346)/5,0),MOD(ROWS(H$4:H346)-1,5)+1)</f>
        <v>12.927099999999999</v>
      </c>
      <c r="AZ346">
        <f>INDEX($AT$4:$AX$131,ROUNDUP(ROWS(H$4:H346)/5,0),MOD(ROWS(H$4:H346)-1,5)+1)</f>
        <v>28.0365</v>
      </c>
      <c r="BI346">
        <f>INDEX($BC$4:$BG$131,ROUNDUP(ROWS(H$4:H346)/5,0),MOD(ROWS(H$4:H346)-1,5)+1)</f>
        <v>10.9453</v>
      </c>
      <c r="BP346">
        <f>INDEX($BJ$4:$BN$131,ROUNDUP(ROWS(H$4:H346)/5,0),MOD(ROWS(H$4:H346)-1,5)+1)</f>
        <v>71.346400000000003</v>
      </c>
    </row>
    <row r="347" spans="7:68" x14ac:dyDescent="0.2">
      <c r="G347">
        <f>INDEX($A$4:$E$131,ROUNDUP(ROWS(H$4:H347)/5,0),MOD(ROWS(H$4:H347)-1,5)+1)</f>
        <v>41</v>
      </c>
      <c r="P347">
        <f>INDEX($J$4:$N$131,ROUNDUP(ROWS(H$4:H347)/5,0),MOD(ROWS(H$4:H347)-1,5)+1)</f>
        <v>23</v>
      </c>
      <c r="Y347">
        <f>INDEX($S$4:$W$131,ROUNDUP(ROWS(H$4:H347)/5,0),MOD(ROWS(H$4:H347)-1,5)+1)</f>
        <v>5740</v>
      </c>
      <c r="AH347">
        <f>INDEX($AB$4:$AF$131,ROUNDUP(ROWS(H$4:H347)/5,0),MOD(ROWS(H$4:H347)-1,5)+1)</f>
        <v>7</v>
      </c>
      <c r="AQ347">
        <f>INDEX($AK$4:$AO$131,ROUNDUP(ROWS(H$4:H347)/5,0),MOD(ROWS(H$4:H347)-1,5)+1)</f>
        <v>9</v>
      </c>
      <c r="AZ347">
        <f>INDEX($AT$4:$AX$131,ROUNDUP(ROWS(H$4:H347)/5,0),MOD(ROWS(H$4:H347)-1,5)+1)</f>
        <v>30</v>
      </c>
      <c r="BI347">
        <f>INDEX($BC$4:$BG$131,ROUNDUP(ROWS(H$4:H347)/5,0),MOD(ROWS(H$4:H347)-1,5)+1)</f>
        <v>8</v>
      </c>
      <c r="BP347">
        <f>INDEX($BJ$4:$BN$131,ROUNDUP(ROWS(H$4:H347)/5,0),MOD(ROWS(H$4:H347)-1,5)+1)</f>
        <v>90</v>
      </c>
    </row>
    <row r="348" spans="7:68" x14ac:dyDescent="0.2">
      <c r="G348">
        <f>INDEX($A$4:$E$131,ROUNDUP(ROWS(H$4:H348)/5,0),MOD(ROWS(H$4:H348)-1,5)+1)</f>
        <v>51.718800000000002</v>
      </c>
      <c r="P348">
        <f>INDEX($J$4:$N$131,ROUNDUP(ROWS(H$4:H348)/5,0),MOD(ROWS(H$4:H348)-1,5)+1)</f>
        <v>27.689499999999999</v>
      </c>
      <c r="Y348">
        <f>INDEX($S$4:$W$131,ROUNDUP(ROWS(H$4:H348)/5,0),MOD(ROWS(H$4:H348)-1,5)+1)</f>
        <v>7213.8280000000004</v>
      </c>
      <c r="AH348">
        <f>INDEX($AB$4:$AF$131,ROUNDUP(ROWS(H$4:H348)/5,0),MOD(ROWS(H$4:H348)-1,5)+1)</f>
        <v>7</v>
      </c>
      <c r="AQ348">
        <f>INDEX($AK$4:$AO$131,ROUNDUP(ROWS(H$4:H348)/5,0),MOD(ROWS(H$4:H348)-1,5)+1)</f>
        <v>11.0098</v>
      </c>
      <c r="AZ348">
        <f>INDEX($AT$4:$AX$131,ROUNDUP(ROWS(H$4:H348)/5,0),MOD(ROWS(H$4:H348)-1,5)+1)</f>
        <v>30</v>
      </c>
      <c r="BI348">
        <f>INDEX($BC$4:$BG$131,ROUNDUP(ROWS(H$4:H348)/5,0),MOD(ROWS(H$4:H348)-1,5)+1)</f>
        <v>8.6699000000000002</v>
      </c>
      <c r="BP348">
        <f>INDEX($BJ$4:$BN$131,ROUNDUP(ROWS(H$4:H348)/5,0),MOD(ROWS(H$4:H348)-1,5)+1)</f>
        <v>79.281199999999998</v>
      </c>
    </row>
    <row r="349" spans="7:68" x14ac:dyDescent="0.2">
      <c r="G349">
        <f>INDEX($A$4:$E$131,ROUNDUP(ROWS(H$4:H349)/5,0),MOD(ROWS(H$4:H349)-1,5)+1)</f>
        <v>72.085300000000004</v>
      </c>
      <c r="P349">
        <f>INDEX($J$4:$N$131,ROUNDUP(ROWS(H$4:H349)/5,0),MOD(ROWS(H$4:H349)-1,5)+1)</f>
        <v>26.148399999999999</v>
      </c>
      <c r="Y349">
        <f>INDEX($S$4:$W$131,ROUNDUP(ROWS(H$4:H349)/5,0),MOD(ROWS(H$4:H349)-1,5)+1)</f>
        <v>7586.94</v>
      </c>
      <c r="AH349">
        <f>INDEX($AB$4:$AF$131,ROUNDUP(ROWS(H$4:H349)/5,0),MOD(ROWS(H$4:H349)-1,5)+1)</f>
        <v>7.6418999999999997</v>
      </c>
      <c r="AQ349">
        <f>INDEX($AK$4:$AO$131,ROUNDUP(ROWS(H$4:H349)/5,0),MOD(ROWS(H$4:H349)-1,5)+1)</f>
        <v>12.321</v>
      </c>
      <c r="AZ349">
        <f>INDEX($AT$4:$AX$131,ROUNDUP(ROWS(H$4:H349)/5,0),MOD(ROWS(H$4:H349)-1,5)+1)</f>
        <v>28.395199999999999</v>
      </c>
      <c r="BI349">
        <f>INDEX($BC$4:$BG$131,ROUNDUP(ROWS(H$4:H349)/5,0),MOD(ROWS(H$4:H349)-1,5)+1)</f>
        <v>9</v>
      </c>
      <c r="BP349">
        <f>INDEX($BJ$4:$BN$131,ROUNDUP(ROWS(H$4:H349)/5,0),MOD(ROWS(H$4:H349)-1,5)+1)</f>
        <v>74.962900000000005</v>
      </c>
    </row>
    <row r="350" spans="7:68" x14ac:dyDescent="0.2">
      <c r="G350">
        <f>INDEX($A$4:$E$131,ROUNDUP(ROWS(H$4:H350)/5,0),MOD(ROWS(H$4:H350)-1,5)+1)</f>
        <v>104</v>
      </c>
      <c r="P350">
        <f>INDEX($J$4:$N$131,ROUNDUP(ROWS(H$4:H350)/5,0),MOD(ROWS(H$4:H350)-1,5)+1)</f>
        <v>18</v>
      </c>
      <c r="Y350">
        <f>INDEX($S$4:$W$131,ROUNDUP(ROWS(H$4:H350)/5,0),MOD(ROWS(H$4:H350)-1,5)+1)</f>
        <v>6840</v>
      </c>
      <c r="AH350">
        <f>INDEX($AB$4:$AF$131,ROUNDUP(ROWS(H$4:H350)/5,0),MOD(ROWS(H$4:H350)-1,5)+1)</f>
        <v>9</v>
      </c>
      <c r="AQ350">
        <f>INDEX($AK$4:$AO$131,ROUNDUP(ROWS(H$4:H350)/5,0),MOD(ROWS(H$4:H350)-1,5)+1)</f>
        <v>13</v>
      </c>
      <c r="AZ350">
        <f>INDEX($AT$4:$AX$131,ROUNDUP(ROWS(H$4:H350)/5,0),MOD(ROWS(H$4:H350)-1,5)+1)</f>
        <v>25</v>
      </c>
      <c r="BI350">
        <f>INDEX($BC$4:$BG$131,ROUNDUP(ROWS(H$4:H350)/5,0),MOD(ROWS(H$4:H350)-1,5)+1)</f>
        <v>9</v>
      </c>
      <c r="BP350">
        <f>INDEX($BJ$4:$BN$131,ROUNDUP(ROWS(H$4:H350)/5,0),MOD(ROWS(H$4:H350)-1,5)+1)</f>
        <v>77</v>
      </c>
    </row>
    <row r="351" spans="7:68" x14ac:dyDescent="0.2">
      <c r="G351">
        <f>INDEX($A$4:$E$131,ROUNDUP(ROWS(H$4:H351)/5,0),MOD(ROWS(H$4:H351)-1,5)+1)</f>
        <v>51.582000000000001</v>
      </c>
      <c r="P351">
        <f>INDEX($J$4:$N$131,ROUNDUP(ROWS(H$4:H351)/5,0),MOD(ROWS(H$4:H351)-1,5)+1)</f>
        <v>18.970700000000001</v>
      </c>
      <c r="Y351">
        <f>INDEX($S$4:$W$131,ROUNDUP(ROWS(H$4:H351)/5,0),MOD(ROWS(H$4:H351)-1,5)+1)</f>
        <v>6937.07</v>
      </c>
      <c r="AH351">
        <f>INDEX($AB$4:$AF$131,ROUNDUP(ROWS(H$4:H351)/5,0),MOD(ROWS(H$4:H351)-1,5)+1)</f>
        <v>8.0292999999999992</v>
      </c>
      <c r="AQ351">
        <f>INDEX($AK$4:$AO$131,ROUNDUP(ROWS(H$4:H351)/5,0),MOD(ROWS(H$4:H351)-1,5)+1)</f>
        <v>10.087899999999999</v>
      </c>
      <c r="AZ351">
        <f>INDEX($AT$4:$AX$131,ROUNDUP(ROWS(H$4:H351)/5,0),MOD(ROWS(H$4:H351)-1,5)+1)</f>
        <v>24.029299999999999</v>
      </c>
      <c r="BI351">
        <f>INDEX($BC$4:$BG$131,ROUNDUP(ROWS(H$4:H351)/5,0),MOD(ROWS(H$4:H351)-1,5)+1)</f>
        <v>9</v>
      </c>
      <c r="BP351">
        <f>INDEX($BJ$4:$BN$131,ROUNDUP(ROWS(H$4:H351)/5,0),MOD(ROWS(H$4:H351)-1,5)+1)</f>
        <v>92.541700000000006</v>
      </c>
    </row>
    <row r="352" spans="7:68" x14ac:dyDescent="0.2">
      <c r="G352">
        <f>INDEX($A$4:$E$131,ROUNDUP(ROWS(H$4:H352)/5,0),MOD(ROWS(H$4:H352)-1,5)+1)</f>
        <v>64.906300000000002</v>
      </c>
      <c r="P352">
        <f>INDEX($J$4:$N$131,ROUNDUP(ROWS(H$4:H352)/5,0),MOD(ROWS(H$4:H352)-1,5)+1)</f>
        <v>19.621099999999998</v>
      </c>
      <c r="Y352">
        <f>INDEX($S$4:$W$131,ROUNDUP(ROWS(H$4:H352)/5,0),MOD(ROWS(H$4:H352)-1,5)+1)</f>
        <v>4766.1719999999996</v>
      </c>
      <c r="AH352">
        <f>INDEX($AB$4:$AF$131,ROUNDUP(ROWS(H$4:H352)/5,0),MOD(ROWS(H$4:H352)-1,5)+1)</f>
        <v>6.1367000000000003</v>
      </c>
      <c r="AQ352">
        <f>INDEX($AK$4:$AO$131,ROUNDUP(ROWS(H$4:H352)/5,0),MOD(ROWS(H$4:H352)-1,5)+1)</f>
        <v>13.105499999999999</v>
      </c>
      <c r="AZ352">
        <f>INDEX($AT$4:$AX$131,ROUNDUP(ROWS(H$4:H352)/5,0),MOD(ROWS(H$4:H352)-1,5)+1)</f>
        <v>19.6523</v>
      </c>
      <c r="BI352">
        <f>INDEX($BC$4:$BG$131,ROUNDUP(ROWS(H$4:H352)/5,0),MOD(ROWS(H$4:H352)-1,5)+1)</f>
        <v>10.2422</v>
      </c>
      <c r="BP352">
        <f>INDEX($BJ$4:$BN$131,ROUNDUP(ROWS(H$4:H352)/5,0),MOD(ROWS(H$4:H352)-1,5)+1)</f>
        <v>94.242199999999997</v>
      </c>
    </row>
    <row r="353" spans="7:68" x14ac:dyDescent="0.2">
      <c r="G353">
        <f>INDEX($A$4:$E$131,ROUNDUP(ROWS(H$4:H353)/5,0),MOD(ROWS(H$4:H353)-1,5)+1)</f>
        <v>62.895800000000001</v>
      </c>
      <c r="P353">
        <f>INDEX($J$4:$N$131,ROUNDUP(ROWS(H$4:H353)/5,0),MOD(ROWS(H$4:H353)-1,5)+1)</f>
        <v>20.541699999999999</v>
      </c>
      <c r="Y353">
        <f>INDEX($S$4:$W$131,ROUNDUP(ROWS(H$4:H353)/5,0),MOD(ROWS(H$4:H353)-1,5)+1)</f>
        <v>3548.3330000000001</v>
      </c>
      <c r="AH353">
        <f>INDEX($AB$4:$AF$131,ROUNDUP(ROWS(H$4:H353)/5,0),MOD(ROWS(H$4:H353)-1,5)+1)</f>
        <v>4.1875</v>
      </c>
      <c r="AQ353">
        <f>INDEX($AK$4:$AO$131,ROUNDUP(ROWS(H$4:H353)/5,0),MOD(ROWS(H$4:H353)-1,5)+1)</f>
        <v>14.729200000000001</v>
      </c>
      <c r="AZ353">
        <f>INDEX($AT$4:$AX$131,ROUNDUP(ROWS(H$4:H353)/5,0),MOD(ROWS(H$4:H353)-1,5)+1)</f>
        <v>18.083300000000001</v>
      </c>
      <c r="BI353">
        <f>INDEX($BC$4:$BG$131,ROUNDUP(ROWS(H$4:H353)/5,0),MOD(ROWS(H$4:H353)-1,5)+1)</f>
        <v>9.9167000000000005</v>
      </c>
      <c r="BP353">
        <f>INDEX($BJ$4:$BN$131,ROUNDUP(ROWS(H$4:H353)/5,0),MOD(ROWS(H$4:H353)-1,5)+1)</f>
        <v>93.645799999999994</v>
      </c>
    </row>
    <row r="354" spans="7:68" x14ac:dyDescent="0.2">
      <c r="G354">
        <f>INDEX($A$4:$E$131,ROUNDUP(ROWS(H$4:H354)/5,0),MOD(ROWS(H$4:H354)-1,5)+1)</f>
        <v>33</v>
      </c>
      <c r="P354">
        <f>INDEX($J$4:$N$131,ROUNDUP(ROWS(H$4:H354)/5,0),MOD(ROWS(H$4:H354)-1,5)+1)</f>
        <v>22</v>
      </c>
      <c r="Y354">
        <f>INDEX($S$4:$W$131,ROUNDUP(ROWS(H$4:H354)/5,0),MOD(ROWS(H$4:H354)-1,5)+1)</f>
        <v>3840</v>
      </c>
      <c r="AH354">
        <f>INDEX($AB$4:$AF$131,ROUNDUP(ROWS(H$4:H354)/5,0),MOD(ROWS(H$4:H354)-1,5)+1)</f>
        <v>2</v>
      </c>
      <c r="AQ354">
        <f>INDEX($AK$4:$AO$131,ROUNDUP(ROWS(H$4:H354)/5,0),MOD(ROWS(H$4:H354)-1,5)+1)</f>
        <v>14</v>
      </c>
      <c r="AZ354">
        <f>INDEX($AT$4:$AX$131,ROUNDUP(ROWS(H$4:H354)/5,0),MOD(ROWS(H$4:H354)-1,5)+1)</f>
        <v>21</v>
      </c>
      <c r="BI354">
        <f>INDEX($BC$4:$BG$131,ROUNDUP(ROWS(H$4:H354)/5,0),MOD(ROWS(H$4:H354)-1,5)+1)</f>
        <v>7</v>
      </c>
      <c r="BP354">
        <f>INDEX($BJ$4:$BN$131,ROUNDUP(ROWS(H$4:H354)/5,0),MOD(ROWS(H$4:H354)-1,5)+1)</f>
        <v>90</v>
      </c>
    </row>
    <row r="355" spans="7:68" x14ac:dyDescent="0.2">
      <c r="G355">
        <f>INDEX($A$4:$E$131,ROUNDUP(ROWS(H$4:H355)/5,0),MOD(ROWS(H$4:H355)-1,5)+1)</f>
        <v>48.6387</v>
      </c>
      <c r="P355">
        <f>INDEX($J$4:$N$131,ROUNDUP(ROWS(H$4:H355)/5,0),MOD(ROWS(H$4:H355)-1,5)+1)</f>
        <v>44.997999999999998</v>
      </c>
      <c r="Y355">
        <f>INDEX($S$4:$W$131,ROUNDUP(ROWS(H$4:H355)/5,0),MOD(ROWS(H$4:H355)-1,5)+1)</f>
        <v>8623.5939999999991</v>
      </c>
      <c r="AH355">
        <f>INDEX($AB$4:$AF$131,ROUNDUP(ROWS(H$4:H355)/5,0),MOD(ROWS(H$4:H355)-1,5)+1)</f>
        <v>5.6797000000000004</v>
      </c>
      <c r="AQ355">
        <f>INDEX($AK$4:$AO$131,ROUNDUP(ROWS(H$4:H355)/5,0),MOD(ROWS(H$4:H355)-1,5)+1)</f>
        <v>20.439499999999999</v>
      </c>
      <c r="AZ355">
        <f>INDEX($AT$4:$AX$131,ROUNDUP(ROWS(H$4:H355)/5,0),MOD(ROWS(H$4:H355)-1,5)+1)</f>
        <v>53.197299999999998</v>
      </c>
      <c r="BI355">
        <f>INDEX($BC$4:$BG$131,ROUNDUP(ROWS(H$4:H355)/5,0),MOD(ROWS(H$4:H355)-1,5)+1)</f>
        <v>4.2401999999999997</v>
      </c>
      <c r="BP355">
        <f>INDEX($BJ$4:$BN$131,ROUNDUP(ROWS(H$4:H355)/5,0),MOD(ROWS(H$4:H355)-1,5)+1)</f>
        <v>122.1973</v>
      </c>
    </row>
    <row r="356" spans="7:68" x14ac:dyDescent="0.2">
      <c r="G356">
        <f>INDEX($A$4:$E$131,ROUNDUP(ROWS(H$4:H356)/5,0),MOD(ROWS(H$4:H356)-1,5)+1)</f>
        <v>34.085900000000002</v>
      </c>
      <c r="P356">
        <f>INDEX($J$4:$N$131,ROUNDUP(ROWS(H$4:H356)/5,0),MOD(ROWS(H$4:H356)-1,5)+1)</f>
        <v>25.970700000000001</v>
      </c>
      <c r="Y356">
        <f>INDEX($S$4:$W$131,ROUNDUP(ROWS(H$4:H356)/5,0),MOD(ROWS(H$4:H356)-1,5)+1)</f>
        <v>5231.9920000000002</v>
      </c>
      <c r="AH356">
        <f>INDEX($AB$4:$AF$131,ROUNDUP(ROWS(H$4:H356)/5,0),MOD(ROWS(H$4:H356)-1,5)+1)</f>
        <v>6.5683999999999996</v>
      </c>
      <c r="AQ356">
        <f>INDEX($AK$4:$AO$131,ROUNDUP(ROWS(H$4:H356)/5,0),MOD(ROWS(H$4:H356)-1,5)+1)</f>
        <v>10.769500000000001</v>
      </c>
      <c r="AZ356">
        <f>INDEX($AT$4:$AX$131,ROUNDUP(ROWS(H$4:H356)/5,0),MOD(ROWS(H$4:H356)-1,5)+1)</f>
        <v>30.4238</v>
      </c>
      <c r="BI356">
        <f>INDEX($BC$4:$BG$131,ROUNDUP(ROWS(H$4:H356)/5,0),MOD(ROWS(H$4:H356)-1,5)+1)</f>
        <v>4.5683999999999996</v>
      </c>
      <c r="BP356">
        <f>INDEX($BJ$4:$BN$131,ROUNDUP(ROWS(H$4:H356)/5,0),MOD(ROWS(H$4:H356)-1,5)+1)</f>
        <v>77.257800000000003</v>
      </c>
    </row>
    <row r="357" spans="7:68" x14ac:dyDescent="0.2">
      <c r="G357">
        <f>INDEX($A$4:$E$131,ROUNDUP(ROWS(H$4:H357)/5,0),MOD(ROWS(H$4:H357)-1,5)+1)</f>
        <v>23.087199999999999</v>
      </c>
      <c r="P357">
        <f>INDEX($J$4:$N$131,ROUNDUP(ROWS(H$4:H357)/5,0),MOD(ROWS(H$4:H357)-1,5)+1)</f>
        <v>9.1302000000000003</v>
      </c>
      <c r="Y357">
        <f>INDEX($S$4:$W$131,ROUNDUP(ROWS(H$4:H357)/5,0),MOD(ROWS(H$4:H357)-1,5)+1)</f>
        <v>2905.3649999999998</v>
      </c>
      <c r="AH357">
        <f>INDEX($AB$4:$AF$131,ROUNDUP(ROWS(H$4:H357)/5,0),MOD(ROWS(H$4:H357)-1,5)+1)</f>
        <v>6.5651000000000002</v>
      </c>
      <c r="AQ357">
        <f>INDEX($AK$4:$AO$131,ROUNDUP(ROWS(H$4:H357)/5,0),MOD(ROWS(H$4:H357)-1,5)+1)</f>
        <v>3.4348999999999998</v>
      </c>
      <c r="AZ357">
        <f>INDEX($AT$4:$AX$131,ROUNDUP(ROWS(H$4:H357)/5,0),MOD(ROWS(H$4:H357)-1,5)+1)</f>
        <v>10.3477</v>
      </c>
      <c r="BI357">
        <f>INDEX($BC$4:$BG$131,ROUNDUP(ROWS(H$4:H357)/5,0),MOD(ROWS(H$4:H357)-1,5)+1)</f>
        <v>5.6523000000000003</v>
      </c>
      <c r="BP357">
        <f>INDEX($BJ$4:$BN$131,ROUNDUP(ROWS(H$4:H357)/5,0),MOD(ROWS(H$4:H357)-1,5)+1)</f>
        <v>46.436199999999999</v>
      </c>
    </row>
    <row r="358" spans="7:68" x14ac:dyDescent="0.2">
      <c r="G358">
        <f>INDEX($A$4:$E$131,ROUNDUP(ROWS(H$4:H358)/5,0),MOD(ROWS(H$4:H358)-1,5)+1)</f>
        <v>27</v>
      </c>
      <c r="P358">
        <f>INDEX($J$4:$N$131,ROUNDUP(ROWS(H$4:H358)/5,0),MOD(ROWS(H$4:H358)-1,5)+1)</f>
        <v>6</v>
      </c>
      <c r="Y358">
        <f>INDEX($S$4:$W$131,ROUNDUP(ROWS(H$4:H358)/5,0),MOD(ROWS(H$4:H358)-1,5)+1)</f>
        <v>4940</v>
      </c>
      <c r="AH358">
        <f>INDEX($AB$4:$AF$131,ROUNDUP(ROWS(H$4:H358)/5,0),MOD(ROWS(H$4:H358)-1,5)+1)</f>
        <v>5</v>
      </c>
      <c r="AQ358">
        <f>INDEX($AK$4:$AO$131,ROUNDUP(ROWS(H$4:H358)/5,0),MOD(ROWS(H$4:H358)-1,5)+1)</f>
        <v>5</v>
      </c>
      <c r="AZ358">
        <f>INDEX($AT$4:$AX$131,ROUNDUP(ROWS(H$4:H358)/5,0),MOD(ROWS(H$4:H358)-1,5)+1)</f>
        <v>8</v>
      </c>
      <c r="BI358">
        <f>INDEX($BC$4:$BG$131,ROUNDUP(ROWS(H$4:H358)/5,0),MOD(ROWS(H$4:H358)-1,5)+1)</f>
        <v>8</v>
      </c>
      <c r="BP358">
        <f>INDEX($BJ$4:$BN$131,ROUNDUP(ROWS(H$4:H358)/5,0),MOD(ROWS(H$4:H358)-1,5)+1)</f>
        <v>66</v>
      </c>
    </row>
    <row r="359" spans="7:68" x14ac:dyDescent="0.2">
      <c r="G359">
        <f>INDEX($A$4:$E$131,ROUNDUP(ROWS(H$4:H359)/5,0),MOD(ROWS(H$4:H359)-1,5)+1)</f>
        <v>19.207000000000001</v>
      </c>
      <c r="P359">
        <f>INDEX($J$4:$N$131,ROUNDUP(ROWS(H$4:H359)/5,0),MOD(ROWS(H$4:H359)-1,5)+1)</f>
        <v>3.4022999999999999</v>
      </c>
      <c r="Y359">
        <f>INDEX($S$4:$W$131,ROUNDUP(ROWS(H$4:H359)/5,0),MOD(ROWS(H$4:H359)-1,5)+1)</f>
        <v>7537.6559999999999</v>
      </c>
      <c r="AH359">
        <f>INDEX($AB$4:$AF$131,ROUNDUP(ROWS(H$4:H359)/5,0),MOD(ROWS(H$4:H359)-1,5)+1)</f>
        <v>5.8658999999999999</v>
      </c>
      <c r="AQ359">
        <f>INDEX($AK$4:$AO$131,ROUNDUP(ROWS(H$4:H359)/5,0),MOD(ROWS(H$4:H359)-1,5)+1)</f>
        <v>3.2682000000000002</v>
      </c>
      <c r="AZ359">
        <f>INDEX($AT$4:$AX$131,ROUNDUP(ROWS(H$4:H359)/5,0),MOD(ROWS(H$4:H359)-1,5)+1)</f>
        <v>4.5365000000000002</v>
      </c>
      <c r="BI359">
        <f>INDEX($BC$4:$BG$131,ROUNDUP(ROWS(H$4:H359)/5,0),MOD(ROWS(H$4:H359)-1,5)+1)</f>
        <v>8</v>
      </c>
      <c r="BP359">
        <f>INDEX($BJ$4:$BN$131,ROUNDUP(ROWS(H$4:H359)/5,0),MOD(ROWS(H$4:H359)-1,5)+1)</f>
        <v>30.498699999999999</v>
      </c>
    </row>
    <row r="360" spans="7:68" x14ac:dyDescent="0.2">
      <c r="G360">
        <f>INDEX($A$4:$E$131,ROUNDUP(ROWS(H$4:H360)/5,0),MOD(ROWS(H$4:H360)-1,5)+1)</f>
        <v>35.291699999999999</v>
      </c>
      <c r="P360">
        <f>INDEX($J$4:$N$131,ROUNDUP(ROWS(H$4:H360)/5,0),MOD(ROWS(H$4:H360)-1,5)+1)</f>
        <v>12.726599999999999</v>
      </c>
      <c r="Y360">
        <f>INDEX($S$4:$W$131,ROUNDUP(ROWS(H$4:H360)/5,0),MOD(ROWS(H$4:H360)-1,5)+1)</f>
        <v>5886.6149999999998</v>
      </c>
      <c r="AH360">
        <f>INDEX($AB$4:$AF$131,ROUNDUP(ROWS(H$4:H360)/5,0),MOD(ROWS(H$4:H360)-1,5)+1)</f>
        <v>6</v>
      </c>
      <c r="AQ360">
        <f>INDEX($AK$4:$AO$131,ROUNDUP(ROWS(H$4:H360)/5,0),MOD(ROWS(H$4:H360)-1,5)+1)</f>
        <v>5.1615000000000002</v>
      </c>
      <c r="AZ360">
        <f>INDEX($AT$4:$AX$131,ROUNDUP(ROWS(H$4:H360)/5,0),MOD(ROWS(H$4:H360)-1,5)+1)</f>
        <v>12.645799999999999</v>
      </c>
      <c r="BI360">
        <f>INDEX($BC$4:$BG$131,ROUNDUP(ROWS(H$4:H360)/5,0),MOD(ROWS(H$4:H360)-1,5)+1)</f>
        <v>10.1615</v>
      </c>
      <c r="BP360">
        <f>INDEX($BJ$4:$BN$131,ROUNDUP(ROWS(H$4:H360)/5,0),MOD(ROWS(H$4:H360)-1,5)+1)</f>
        <v>36.887999999999998</v>
      </c>
    </row>
    <row r="361" spans="7:68" x14ac:dyDescent="0.2">
      <c r="G361">
        <f>INDEX($A$4:$E$131,ROUNDUP(ROWS(H$4:H361)/5,0),MOD(ROWS(H$4:H361)-1,5)+1)</f>
        <v>45.860700000000001</v>
      </c>
      <c r="P361">
        <f>INDEX($J$4:$N$131,ROUNDUP(ROWS(H$4:H361)/5,0),MOD(ROWS(H$4:H361)-1,5)+1)</f>
        <v>25.515599999999999</v>
      </c>
      <c r="Y361">
        <f>INDEX($S$4:$W$131,ROUNDUP(ROWS(H$4:H361)/5,0),MOD(ROWS(H$4:H361)-1,5)+1)</f>
        <v>4102.37</v>
      </c>
      <c r="AH361">
        <f>INDEX($AB$4:$AF$131,ROUNDUP(ROWS(H$4:H361)/5,0),MOD(ROWS(H$4:H361)-1,5)+1)</f>
        <v>6.1882000000000001</v>
      </c>
      <c r="AQ361">
        <f>INDEX($AK$4:$AO$131,ROUNDUP(ROWS(H$4:H361)/5,0),MOD(ROWS(H$4:H361)-1,5)+1)</f>
        <v>8.1288999999999998</v>
      </c>
      <c r="AZ361">
        <f>INDEX($AT$4:$AX$131,ROUNDUP(ROWS(H$4:H361)/5,0),MOD(ROWS(H$4:H361)-1,5)+1)</f>
        <v>23.763000000000002</v>
      </c>
      <c r="BI361">
        <f>INDEX($BC$4:$BG$131,ROUNDUP(ROWS(H$4:H361)/5,0),MOD(ROWS(H$4:H361)-1,5)+1)</f>
        <v>11.623699999999999</v>
      </c>
      <c r="BP361">
        <f>INDEX($BJ$4:$BN$131,ROUNDUP(ROWS(H$4:H361)/5,0),MOD(ROWS(H$4:H361)-1,5)+1)</f>
        <v>47</v>
      </c>
    </row>
    <row r="362" spans="7:68" x14ac:dyDescent="0.2">
      <c r="G362">
        <f>INDEX($A$4:$E$131,ROUNDUP(ROWS(H$4:H362)/5,0),MOD(ROWS(H$4:H362)-1,5)+1)</f>
        <v>28</v>
      </c>
      <c r="P362">
        <f>INDEX($J$4:$N$131,ROUNDUP(ROWS(H$4:H362)/5,0),MOD(ROWS(H$4:H362)-1,5)+1)</f>
        <v>45</v>
      </c>
      <c r="Y362">
        <f>INDEX($S$4:$W$131,ROUNDUP(ROWS(H$4:H362)/5,0),MOD(ROWS(H$4:H362)-1,5)+1)</f>
        <v>3940</v>
      </c>
      <c r="AH362">
        <f>INDEX($AB$4:$AF$131,ROUNDUP(ROWS(H$4:H362)/5,0),MOD(ROWS(H$4:H362)-1,5)+1)</f>
        <v>7</v>
      </c>
      <c r="AQ362">
        <f>INDEX($AK$4:$AO$131,ROUNDUP(ROWS(H$4:H362)/5,0),MOD(ROWS(H$4:H362)-1,5)+1)</f>
        <v>13</v>
      </c>
      <c r="AZ362">
        <f>INDEX($AT$4:$AX$131,ROUNDUP(ROWS(H$4:H362)/5,0),MOD(ROWS(H$4:H362)-1,5)+1)</f>
        <v>40</v>
      </c>
      <c r="BI362">
        <f>INDEX($BC$4:$BG$131,ROUNDUP(ROWS(H$4:H362)/5,0),MOD(ROWS(H$4:H362)-1,5)+1)</f>
        <v>10</v>
      </c>
      <c r="BP362">
        <f>INDEX($BJ$4:$BN$131,ROUNDUP(ROWS(H$4:H362)/5,0),MOD(ROWS(H$4:H362)-1,5)+1)</f>
        <v>47</v>
      </c>
    </row>
    <row r="363" spans="7:68" x14ac:dyDescent="0.2">
      <c r="G363">
        <f>INDEX($A$4:$E$131,ROUNDUP(ROWS(H$4:H363)/5,0),MOD(ROWS(H$4:H363)-1,5)+1)</f>
        <v>33.847000000000001</v>
      </c>
      <c r="P363">
        <f>INDEX($J$4:$N$131,ROUNDUP(ROWS(H$4:H363)/5,0),MOD(ROWS(H$4:H363)-1,5)+1)</f>
        <v>55.023400000000002</v>
      </c>
      <c r="Y363">
        <f>INDEX($S$4:$W$131,ROUNDUP(ROWS(H$4:H363)/5,0),MOD(ROWS(H$4:H363)-1,5)+1)</f>
        <v>3438.828</v>
      </c>
      <c r="AH363">
        <f>INDEX($AB$4:$AF$131,ROUNDUP(ROWS(H$4:H363)/5,0),MOD(ROWS(H$4:H363)-1,5)+1)</f>
        <v>8.6706000000000003</v>
      </c>
      <c r="AQ363">
        <f>INDEX($AK$4:$AO$131,ROUNDUP(ROWS(H$4:H363)/5,0),MOD(ROWS(H$4:H363)-1,5)+1)</f>
        <v>18.847000000000001</v>
      </c>
      <c r="AZ363">
        <f>INDEX($AT$4:$AX$131,ROUNDUP(ROWS(H$4:H363)/5,0),MOD(ROWS(H$4:H363)-1,5)+1)</f>
        <v>75.081999999999994</v>
      </c>
      <c r="BI363">
        <f>INDEX($BC$4:$BG$131,ROUNDUP(ROWS(H$4:H363)/5,0),MOD(ROWS(H$4:H363)-1,5)+1)</f>
        <v>6.6589</v>
      </c>
      <c r="BP363">
        <f>INDEX($BJ$4:$BN$131,ROUNDUP(ROWS(H$4:H363)/5,0),MOD(ROWS(H$4:H363)-1,5)+1)</f>
        <v>82.917299999999997</v>
      </c>
    </row>
    <row r="364" spans="7:68" x14ac:dyDescent="0.2">
      <c r="G364">
        <f>INDEX($A$4:$E$131,ROUNDUP(ROWS(H$4:H364)/5,0),MOD(ROWS(H$4:H364)-1,5)+1)</f>
        <v>31.135400000000001</v>
      </c>
      <c r="P364">
        <f>INDEX($J$4:$N$131,ROUNDUP(ROWS(H$4:H364)/5,0),MOD(ROWS(H$4:H364)-1,5)+1)</f>
        <v>39.126300000000001</v>
      </c>
      <c r="Y364">
        <f>INDEX($S$4:$W$131,ROUNDUP(ROWS(H$4:H364)/5,0),MOD(ROWS(H$4:H364)-1,5)+1)</f>
        <v>4740.9120000000003</v>
      </c>
      <c r="AH364">
        <f>INDEX($AB$4:$AF$131,ROUNDUP(ROWS(H$4:H364)/5,0),MOD(ROWS(H$4:H364)-1,5)+1)</f>
        <v>9.4831000000000003</v>
      </c>
      <c r="AQ364">
        <f>INDEX($AK$4:$AO$131,ROUNDUP(ROWS(H$4:H364)/5,0),MOD(ROWS(H$4:H364)-1,5)+1)</f>
        <v>12.7539</v>
      </c>
      <c r="AZ364">
        <f>INDEX($AT$4:$AX$131,ROUNDUP(ROWS(H$4:H364)/5,0),MOD(ROWS(H$4:H364)-1,5)+1)</f>
        <v>56.880200000000002</v>
      </c>
      <c r="BI364">
        <f>INDEX($BC$4:$BG$131,ROUNDUP(ROWS(H$4:H364)/5,0),MOD(ROWS(H$4:H364)-1,5)+1)</f>
        <v>7.4492000000000003</v>
      </c>
      <c r="BP364">
        <f>INDEX($BJ$4:$BN$131,ROUNDUP(ROWS(H$4:H364)/5,0),MOD(ROWS(H$4:H364)-1,5)+1)</f>
        <v>70.194000000000003</v>
      </c>
    </row>
    <row r="365" spans="7:68" x14ac:dyDescent="0.2">
      <c r="G365">
        <f>INDEX($A$4:$E$131,ROUNDUP(ROWS(H$4:H365)/5,0),MOD(ROWS(H$4:H365)-1,5)+1)</f>
        <v>21.772099999999998</v>
      </c>
      <c r="P365">
        <f>INDEX($J$4:$N$131,ROUNDUP(ROWS(H$4:H365)/5,0),MOD(ROWS(H$4:H365)-1,5)+1)</f>
        <v>14.296900000000001</v>
      </c>
      <c r="Y365">
        <f>INDEX($S$4:$W$131,ROUNDUP(ROWS(H$4:H365)/5,0),MOD(ROWS(H$4:H365)-1,5)+1)</f>
        <v>6144.9480000000003</v>
      </c>
      <c r="AH365">
        <f>INDEX($AB$4:$AF$131,ROUNDUP(ROWS(H$4:H365)/5,0),MOD(ROWS(H$4:H365)-1,5)+1)</f>
        <v>8.0990000000000002</v>
      </c>
      <c r="AQ365">
        <f>INDEX($AK$4:$AO$131,ROUNDUP(ROWS(H$4:H365)/5,0),MOD(ROWS(H$4:H365)-1,5)+1)</f>
        <v>4.0495000000000001</v>
      </c>
      <c r="AZ365">
        <f>INDEX($AT$4:$AX$131,ROUNDUP(ROWS(H$4:H365)/5,0),MOD(ROWS(H$4:H365)-1,5)+1)</f>
        <v>21.4453</v>
      </c>
      <c r="BI365">
        <f>INDEX($BC$4:$BG$131,ROUNDUP(ROWS(H$4:H365)/5,0),MOD(ROWS(H$4:H365)-1,5)+1)</f>
        <v>9.4753000000000007</v>
      </c>
      <c r="BP365">
        <f>INDEX($BJ$4:$BN$131,ROUNDUP(ROWS(H$4:H365)/5,0),MOD(ROWS(H$4:H365)-1,5)+1)</f>
        <v>44.247399999999999</v>
      </c>
    </row>
    <row r="366" spans="7:68" x14ac:dyDescent="0.2">
      <c r="G366">
        <f>INDEX($A$4:$E$131,ROUNDUP(ROWS(H$4:H366)/5,0),MOD(ROWS(H$4:H366)-1,5)+1)</f>
        <v>14.023400000000001</v>
      </c>
      <c r="P366">
        <f>INDEX($J$4:$N$131,ROUNDUP(ROWS(H$4:H366)/5,0),MOD(ROWS(H$4:H366)-1,5)+1)</f>
        <v>7.0117000000000003</v>
      </c>
      <c r="Y366">
        <f>INDEX($S$4:$W$131,ROUNDUP(ROWS(H$4:H366)/5,0),MOD(ROWS(H$4:H366)-1,5)+1)</f>
        <v>5792.93</v>
      </c>
      <c r="AH366">
        <f>INDEX($AB$4:$AF$131,ROUNDUP(ROWS(H$4:H366)/5,0),MOD(ROWS(H$4:H366)-1,5)+1)</f>
        <v>5.5058999999999996</v>
      </c>
      <c r="AQ366">
        <f>INDEX($AK$4:$AO$131,ROUNDUP(ROWS(H$4:H366)/5,0),MOD(ROWS(H$4:H366)-1,5)+1)</f>
        <v>3.4941</v>
      </c>
      <c r="AZ366">
        <f>INDEX($AT$4:$AX$131,ROUNDUP(ROWS(H$4:H366)/5,0),MOD(ROWS(H$4:H366)-1,5)+1)</f>
        <v>10.5176</v>
      </c>
      <c r="BI366">
        <f>INDEX($BC$4:$BG$131,ROUNDUP(ROWS(H$4:H366)/5,0),MOD(ROWS(H$4:H366)-1,5)+1)</f>
        <v>10</v>
      </c>
      <c r="BP366">
        <f>INDEX($BJ$4:$BN$131,ROUNDUP(ROWS(H$4:H366)/5,0),MOD(ROWS(H$4:H366)-1,5)+1)</f>
        <v>39.988300000000002</v>
      </c>
    </row>
    <row r="367" spans="7:68" x14ac:dyDescent="0.2">
      <c r="G367">
        <f>INDEX($A$4:$E$131,ROUNDUP(ROWS(H$4:H367)/5,0),MOD(ROWS(H$4:H367)-1,5)+1)</f>
        <v>28.513000000000002</v>
      </c>
      <c r="P367">
        <f>INDEX($J$4:$N$131,ROUNDUP(ROWS(H$4:H367)/5,0),MOD(ROWS(H$4:H367)-1,5)+1)</f>
        <v>12.313800000000001</v>
      </c>
      <c r="Y367">
        <f>INDEX($S$4:$W$131,ROUNDUP(ROWS(H$4:H367)/5,0),MOD(ROWS(H$4:H367)-1,5)+1)</f>
        <v>4617.2129999999997</v>
      </c>
      <c r="AH367">
        <f>INDEX($AB$4:$AF$131,ROUNDUP(ROWS(H$4:H367)/5,0),MOD(ROWS(H$4:H367)-1,5)+1)</f>
        <v>5.4856999999999996</v>
      </c>
      <c r="AQ367">
        <f>INDEX($AK$4:$AO$131,ROUNDUP(ROWS(H$4:H367)/5,0),MOD(ROWS(H$4:H367)-1,5)+1)</f>
        <v>6.9141000000000004</v>
      </c>
      <c r="AZ367">
        <f>INDEX($AT$4:$AX$131,ROUNDUP(ROWS(H$4:H367)/5,0),MOD(ROWS(H$4:H367)-1,5)+1)</f>
        <v>19.684899999999999</v>
      </c>
      <c r="BI367">
        <f>INDEX($BC$4:$BG$131,ROUNDUP(ROWS(H$4:H367)/5,0),MOD(ROWS(H$4:H367)-1,5)+1)</f>
        <v>9.5143000000000004</v>
      </c>
      <c r="BP367">
        <f>INDEX($BJ$4:$BN$131,ROUNDUP(ROWS(H$4:H367)/5,0),MOD(ROWS(H$4:H367)-1,5)+1)</f>
        <v>40.028599999999997</v>
      </c>
    </row>
    <row r="368" spans="7:68" x14ac:dyDescent="0.2">
      <c r="G368">
        <f>INDEX($A$4:$E$131,ROUNDUP(ROWS(H$4:H368)/5,0),MOD(ROWS(H$4:H368)-1,5)+1)</f>
        <v>56.595700000000001</v>
      </c>
      <c r="P368">
        <f>INDEX($J$4:$N$131,ROUNDUP(ROWS(H$4:H368)/5,0),MOD(ROWS(H$4:H368)-1,5)+1)</f>
        <v>21.5228</v>
      </c>
      <c r="Y368">
        <f>INDEX($S$4:$W$131,ROUNDUP(ROWS(H$4:H368)/5,0),MOD(ROWS(H$4:H368)-1,5)+1)</f>
        <v>4548.2030000000004</v>
      </c>
      <c r="AH368">
        <f>INDEX($AB$4:$AF$131,ROUNDUP(ROWS(H$4:H368)/5,0),MOD(ROWS(H$4:H368)-1,5)+1)</f>
        <v>6.5045999999999999</v>
      </c>
      <c r="AQ368">
        <f>INDEX($AK$4:$AO$131,ROUNDUP(ROWS(H$4:H368)/5,0),MOD(ROWS(H$4:H368)-1,5)+1)</f>
        <v>10.5046</v>
      </c>
      <c r="AZ368">
        <f>INDEX($AT$4:$AX$131,ROUNDUP(ROWS(H$4:H368)/5,0),MOD(ROWS(H$4:H368)-1,5)+1)</f>
        <v>31.5046</v>
      </c>
      <c r="BI368">
        <f>INDEX($BC$4:$BG$131,ROUNDUP(ROWS(H$4:H368)/5,0),MOD(ROWS(H$4:H368)-1,5)+1)</f>
        <v>15.559200000000001</v>
      </c>
      <c r="BP368">
        <f>INDEX($BJ$4:$BN$131,ROUNDUP(ROWS(H$4:H368)/5,0),MOD(ROWS(H$4:H368)-1,5)+1)</f>
        <v>41.522799999999997</v>
      </c>
    </row>
    <row r="369" spans="7:68" x14ac:dyDescent="0.2">
      <c r="G369">
        <f>INDEX($A$4:$E$131,ROUNDUP(ROWS(H$4:H369)/5,0),MOD(ROWS(H$4:H369)-1,5)+1)</f>
        <v>48.123699999999999</v>
      </c>
      <c r="P369">
        <f>INDEX($J$4:$N$131,ROUNDUP(ROWS(H$4:H369)/5,0),MOD(ROWS(H$4:H369)-1,5)+1)</f>
        <v>14.065099999999999</v>
      </c>
      <c r="Y369">
        <f>INDEX($S$4:$W$131,ROUNDUP(ROWS(H$4:H369)/5,0),MOD(ROWS(H$4:H369)-1,5)+1)</f>
        <v>4347.1620000000003</v>
      </c>
      <c r="AH369">
        <f>INDEX($AB$4:$AF$131,ROUNDUP(ROWS(H$4:H369)/5,0),MOD(ROWS(H$4:H369)-1,5)+1)</f>
        <v>5.0129999999999999</v>
      </c>
      <c r="AQ369">
        <f>INDEX($AK$4:$AO$131,ROUNDUP(ROWS(H$4:H369)/5,0),MOD(ROWS(H$4:H369)-1,5)+1)</f>
        <v>8.0195000000000007</v>
      </c>
      <c r="AZ369">
        <f>INDEX($AT$4:$AX$131,ROUNDUP(ROWS(H$4:H369)/5,0),MOD(ROWS(H$4:H369)-1,5)+1)</f>
        <v>18.091100000000001</v>
      </c>
      <c r="BI369">
        <f>INDEX($BC$4:$BG$131,ROUNDUP(ROWS(H$4:H369)/5,0),MOD(ROWS(H$4:H369)-1,5)+1)</f>
        <v>16.039100000000001</v>
      </c>
      <c r="BP369">
        <f>INDEX($BJ$4:$BN$131,ROUNDUP(ROWS(H$4:H369)/5,0),MOD(ROWS(H$4:H369)-1,5)+1)</f>
        <v>37.0456</v>
      </c>
    </row>
    <row r="370" spans="7:68" x14ac:dyDescent="0.2">
      <c r="G370">
        <f>INDEX($A$4:$E$131,ROUNDUP(ROWS(H$4:H370)/5,0),MOD(ROWS(H$4:H370)-1,5)+1)</f>
        <v>31.5749</v>
      </c>
      <c r="P370">
        <f>INDEX($J$4:$N$131,ROUNDUP(ROWS(H$4:H370)/5,0),MOD(ROWS(H$4:H370)-1,5)+1)</f>
        <v>7.0898000000000003</v>
      </c>
      <c r="Y370">
        <f>INDEX($S$4:$W$131,ROUNDUP(ROWS(H$4:H370)/5,0),MOD(ROWS(H$4:H370)-1,5)+1)</f>
        <v>3857.9690000000001</v>
      </c>
      <c r="AH370">
        <f>INDEX($AB$4:$AF$131,ROUNDUP(ROWS(H$4:H370)/5,0),MOD(ROWS(H$4:H370)-1,5)+1)</f>
        <v>3</v>
      </c>
      <c r="AQ370">
        <f>INDEX($AK$4:$AO$131,ROUNDUP(ROWS(H$4:H370)/5,0),MOD(ROWS(H$4:H370)-1,5)+1)</f>
        <v>5.5149999999999997</v>
      </c>
      <c r="AZ370">
        <f>INDEX($AT$4:$AX$131,ROUNDUP(ROWS(H$4:H370)/5,0),MOD(ROWS(H$4:H370)-1,5)+1)</f>
        <v>3.4849999999999999</v>
      </c>
      <c r="BI370">
        <f>INDEX($BC$4:$BG$131,ROUNDUP(ROWS(H$4:H370)/5,0),MOD(ROWS(H$4:H370)-1,5)+1)</f>
        <v>9.4849999999999994</v>
      </c>
      <c r="BP370">
        <f>INDEX($BJ$4:$BN$131,ROUNDUP(ROWS(H$4:H370)/5,0),MOD(ROWS(H$4:H370)-1,5)+1)</f>
        <v>39.784500000000001</v>
      </c>
    </row>
    <row r="371" spans="7:68" x14ac:dyDescent="0.2">
      <c r="G371">
        <f>INDEX($A$4:$E$131,ROUNDUP(ROWS(H$4:H371)/5,0),MOD(ROWS(H$4:H371)-1,5)+1)</f>
        <v>41.607399999999998</v>
      </c>
      <c r="P371">
        <f>INDEX($J$4:$N$131,ROUNDUP(ROWS(H$4:H371)/5,0),MOD(ROWS(H$4:H371)-1,5)+1)</f>
        <v>17.100300000000001</v>
      </c>
      <c r="Y371">
        <f>INDEX($S$4:$W$131,ROUNDUP(ROWS(H$4:H371)/5,0),MOD(ROWS(H$4:H371)-1,5)+1)</f>
        <v>4541.4319999999998</v>
      </c>
      <c r="AH371">
        <f>INDEX($AB$4:$AF$131,ROUNDUP(ROWS(H$4:H371)/5,0),MOD(ROWS(H$4:H371)-1,5)+1)</f>
        <v>5.0286</v>
      </c>
      <c r="AQ371">
        <f>INDEX($AK$4:$AO$131,ROUNDUP(ROWS(H$4:H371)/5,0),MOD(ROWS(H$4:H371)-1,5)+1)</f>
        <v>10.0573</v>
      </c>
      <c r="AZ371">
        <f>INDEX($AT$4:$AX$131,ROUNDUP(ROWS(H$4:H371)/5,0),MOD(ROWS(H$4:H371)-1,5)+1)</f>
        <v>15.171900000000001</v>
      </c>
      <c r="BI371">
        <f>INDEX($BC$4:$BG$131,ROUNDUP(ROWS(H$4:H371)/5,0),MOD(ROWS(H$4:H371)-1,5)+1)</f>
        <v>7.4785000000000004</v>
      </c>
      <c r="BP371">
        <f>INDEX($BJ$4:$BN$131,ROUNDUP(ROWS(H$4:H371)/5,0),MOD(ROWS(H$4:H371)-1,5)+1)</f>
        <v>75.372399999999999</v>
      </c>
    </row>
    <row r="372" spans="7:68" x14ac:dyDescent="0.2">
      <c r="G372">
        <f>INDEX($A$4:$E$131,ROUNDUP(ROWS(H$4:H372)/5,0),MOD(ROWS(H$4:H372)-1,5)+1)</f>
        <v>101.0137</v>
      </c>
      <c r="P372">
        <f>INDEX($J$4:$N$131,ROUNDUP(ROWS(H$4:H372)/5,0),MOD(ROWS(H$4:H372)-1,5)+1)</f>
        <v>20.322299999999998</v>
      </c>
      <c r="Y372">
        <f>INDEX($S$4:$W$131,ROUNDUP(ROWS(H$4:H372)/5,0),MOD(ROWS(H$4:H372)-1,5)+1)</f>
        <v>4850.1559999999999</v>
      </c>
      <c r="AH372">
        <f>INDEX($AB$4:$AF$131,ROUNDUP(ROWS(H$4:H372)/5,0),MOD(ROWS(H$4:H372)-1,5)+1)</f>
        <v>6.4745999999999997</v>
      </c>
      <c r="AQ372">
        <f>INDEX($AK$4:$AO$131,ROUNDUP(ROWS(H$4:H372)/5,0),MOD(ROWS(H$4:H372)-1,5)+1)</f>
        <v>19.253900000000002</v>
      </c>
      <c r="AZ372">
        <f>INDEX($AT$4:$AX$131,ROUNDUP(ROWS(H$4:H372)/5,0),MOD(ROWS(H$4:H372)-1,5)+1)</f>
        <v>24.898399999999999</v>
      </c>
      <c r="BI372">
        <f>INDEX($BC$4:$BG$131,ROUNDUP(ROWS(H$4:H372)/5,0),MOD(ROWS(H$4:H372)-1,5)+1)</f>
        <v>8.6270000000000007</v>
      </c>
      <c r="BP372">
        <f>INDEX($BJ$4:$BN$131,ROUNDUP(ROWS(H$4:H372)/5,0),MOD(ROWS(H$4:H372)-1,5)+1)</f>
        <v>78.408199999999994</v>
      </c>
    </row>
    <row r="373" spans="7:68" x14ac:dyDescent="0.2">
      <c r="G373">
        <f>INDEX($A$4:$E$131,ROUNDUP(ROWS(H$4:H373)/5,0),MOD(ROWS(H$4:H373)-1,5)+1)</f>
        <v>114.875</v>
      </c>
      <c r="P373">
        <f>INDEX($J$4:$N$131,ROUNDUP(ROWS(H$4:H373)/5,0),MOD(ROWS(H$4:H373)-1,5)+1)</f>
        <v>13.894500000000001</v>
      </c>
      <c r="Y373">
        <f>INDEX($S$4:$W$131,ROUNDUP(ROWS(H$4:H373)/5,0),MOD(ROWS(H$4:H373)-1,5)+1)</f>
        <v>5816.3670000000002</v>
      </c>
      <c r="AH373">
        <f>INDEX($AB$4:$AF$131,ROUNDUP(ROWS(H$4:H373)/5,0),MOD(ROWS(H$4:H373)-1,5)+1)</f>
        <v>4.9648000000000003</v>
      </c>
      <c r="AQ373">
        <f>INDEX($AK$4:$AO$131,ROUNDUP(ROWS(H$4:H373)/5,0),MOD(ROWS(H$4:H373)-1,5)+1)</f>
        <v>15.7188</v>
      </c>
      <c r="AZ373">
        <f>INDEX($AT$4:$AX$131,ROUNDUP(ROWS(H$4:H373)/5,0),MOD(ROWS(H$4:H373)-1,5)+1)</f>
        <v>14.2012</v>
      </c>
      <c r="BI373">
        <f>INDEX($BC$4:$BG$131,ROUNDUP(ROWS(H$4:H373)/5,0),MOD(ROWS(H$4:H373)-1,5)+1)</f>
        <v>11.5176</v>
      </c>
      <c r="BP373">
        <f>INDEX($BJ$4:$BN$131,ROUNDUP(ROWS(H$4:H373)/5,0),MOD(ROWS(H$4:H373)-1,5)+1)</f>
        <v>56.447299999999998</v>
      </c>
    </row>
    <row r="374" spans="7:68" x14ac:dyDescent="0.2">
      <c r="G374">
        <f>INDEX($A$4:$E$131,ROUNDUP(ROWS(H$4:H374)/5,0),MOD(ROWS(H$4:H374)-1,5)+1)</f>
        <v>48.057299999999998</v>
      </c>
      <c r="P374">
        <f>INDEX($J$4:$N$131,ROUNDUP(ROWS(H$4:H374)/5,0),MOD(ROWS(H$4:H374)-1,5)+1)</f>
        <v>8.3177000000000003</v>
      </c>
      <c r="Y374">
        <f>INDEX($S$4:$W$131,ROUNDUP(ROWS(H$4:H374)/5,0),MOD(ROWS(H$4:H374)-1,5)+1)</f>
        <v>5198.8540000000003</v>
      </c>
      <c r="AH374">
        <f>INDEX($AB$4:$AF$131,ROUNDUP(ROWS(H$4:H374)/5,0),MOD(ROWS(H$4:H374)-1,5)+1)</f>
        <v>5.0728999999999997</v>
      </c>
      <c r="AQ374">
        <f>INDEX($AK$4:$AO$131,ROUNDUP(ROWS(H$4:H374)/5,0),MOD(ROWS(H$4:H374)-1,5)+1)</f>
        <v>5.3177000000000003</v>
      </c>
      <c r="AZ374">
        <f>INDEX($AT$4:$AX$131,ROUNDUP(ROWS(H$4:H374)/5,0),MOD(ROWS(H$4:H374)-1,5)+1)</f>
        <v>6.5365000000000002</v>
      </c>
      <c r="BI374">
        <f>INDEX($BC$4:$BG$131,ROUNDUP(ROWS(H$4:H374)/5,0),MOD(ROWS(H$4:H374)-1,5)+1)</f>
        <v>12.5365</v>
      </c>
      <c r="BP374">
        <f>INDEX($BJ$4:$BN$131,ROUNDUP(ROWS(H$4:H374)/5,0),MOD(ROWS(H$4:H374)-1,5)+1)</f>
        <v>56.609400000000001</v>
      </c>
    </row>
    <row r="375" spans="7:68" x14ac:dyDescent="0.2">
      <c r="G375">
        <f>INDEX($A$4:$E$131,ROUNDUP(ROWS(H$4:H375)/5,0),MOD(ROWS(H$4:H375)-1,5)+1)</f>
        <v>24.9297</v>
      </c>
      <c r="P375">
        <f>INDEX($J$4:$N$131,ROUNDUP(ROWS(H$4:H375)/5,0),MOD(ROWS(H$4:H375)-1,5)+1)</f>
        <v>10.229200000000001</v>
      </c>
      <c r="Y375">
        <f>INDEX($S$4:$W$131,ROUNDUP(ROWS(H$4:H375)/5,0),MOD(ROWS(H$4:H375)-1,5)+1)</f>
        <v>5625.9380000000001</v>
      </c>
      <c r="AH375">
        <f>INDEX($AB$4:$AF$131,ROUNDUP(ROWS(H$4:H375)/5,0),MOD(ROWS(H$4:H375)-1,5)+1)</f>
        <v>8.1145999999999994</v>
      </c>
      <c r="AQ375">
        <f>INDEX($AK$4:$AO$131,ROUNDUP(ROWS(H$4:H375)/5,0),MOD(ROWS(H$4:H375)-1,5)+1)</f>
        <v>5.6432000000000002</v>
      </c>
      <c r="AZ375">
        <f>INDEX($AT$4:$AX$131,ROUNDUP(ROWS(H$4:H375)/5,0),MOD(ROWS(H$4:H375)-1,5)+1)</f>
        <v>8.0572999999999997</v>
      </c>
      <c r="BI375">
        <f>INDEX($BC$4:$BG$131,ROUNDUP(ROWS(H$4:H375)/5,0),MOD(ROWS(H$4:H375)-1,5)+1)</f>
        <v>14.585900000000001</v>
      </c>
      <c r="BP375">
        <f>INDEX($BJ$4:$BN$131,ROUNDUP(ROWS(H$4:H375)/5,0),MOD(ROWS(H$4:H375)-1,5)+1)</f>
        <v>79.145799999999994</v>
      </c>
    </row>
    <row r="376" spans="7:68" x14ac:dyDescent="0.2">
      <c r="G376">
        <f>INDEX($A$4:$E$131,ROUNDUP(ROWS(H$4:H376)/5,0),MOD(ROWS(H$4:H376)-1,5)+1)</f>
        <v>64.265600000000006</v>
      </c>
      <c r="P376">
        <f>INDEX($J$4:$N$131,ROUNDUP(ROWS(H$4:H376)/5,0),MOD(ROWS(H$4:H376)-1,5)+1)</f>
        <v>29.859400000000001</v>
      </c>
      <c r="Y376">
        <f>INDEX($S$4:$W$131,ROUNDUP(ROWS(H$4:H376)/5,0),MOD(ROWS(H$4:H376)-1,5)+1)</f>
        <v>6821.25</v>
      </c>
      <c r="AH376">
        <f>INDEX($AB$4:$AF$131,ROUNDUP(ROWS(H$4:H376)/5,0),MOD(ROWS(H$4:H376)-1,5)+1)</f>
        <v>11.0938</v>
      </c>
      <c r="AQ376">
        <f>INDEX($AK$4:$AO$131,ROUNDUP(ROWS(H$4:H376)/5,0),MOD(ROWS(H$4:H376)-1,5)+1)</f>
        <v>14.015599999999999</v>
      </c>
      <c r="AZ376">
        <f>INDEX($AT$4:$AX$131,ROUNDUP(ROWS(H$4:H376)/5,0),MOD(ROWS(H$4:H376)-1,5)+1)</f>
        <v>25.953099999999999</v>
      </c>
      <c r="BI376">
        <f>INDEX($BC$4:$BG$131,ROUNDUP(ROWS(H$4:H376)/5,0),MOD(ROWS(H$4:H376)-1,5)+1)</f>
        <v>14.359400000000001</v>
      </c>
      <c r="BP376">
        <f>INDEX($BJ$4:$BN$131,ROUNDUP(ROWS(H$4:H376)/5,0),MOD(ROWS(H$4:H376)-1,5)+1)</f>
        <v>114.4062</v>
      </c>
    </row>
    <row r="377" spans="7:68" x14ac:dyDescent="0.2">
      <c r="G377">
        <f>INDEX($A$4:$E$131,ROUNDUP(ROWS(H$4:H377)/5,0),MOD(ROWS(H$4:H377)-1,5)+1)</f>
        <v>62.968800000000002</v>
      </c>
      <c r="P377">
        <f>INDEX($J$4:$N$131,ROUNDUP(ROWS(H$4:H377)/5,0),MOD(ROWS(H$4:H377)-1,5)+1)</f>
        <v>33.835900000000002</v>
      </c>
      <c r="Y377">
        <f>INDEX($S$4:$W$131,ROUNDUP(ROWS(H$4:H377)/5,0),MOD(ROWS(H$4:H377)-1,5)+1)</f>
        <v>4537.6559999999999</v>
      </c>
      <c r="AH377">
        <f>INDEX($AB$4:$AF$131,ROUNDUP(ROWS(H$4:H377)/5,0),MOD(ROWS(H$4:H377)-1,5)+1)</f>
        <v>10.3828</v>
      </c>
      <c r="AQ377">
        <f>INDEX($AK$4:$AO$131,ROUNDUP(ROWS(H$4:H377)/5,0),MOD(ROWS(H$4:H377)-1,5)+1)</f>
        <v>15.226599999999999</v>
      </c>
      <c r="AZ377">
        <f>INDEX($AT$4:$AX$131,ROUNDUP(ROWS(H$4:H377)/5,0),MOD(ROWS(H$4:H377)-1,5)+1)</f>
        <v>30.835899999999999</v>
      </c>
      <c r="BI377">
        <f>INDEX($BC$4:$BG$131,ROUNDUP(ROWS(H$4:H377)/5,0),MOD(ROWS(H$4:H377)-1,5)+1)</f>
        <v>9.7655999999999992</v>
      </c>
      <c r="BP377">
        <f>INDEX($BJ$4:$BN$131,ROUNDUP(ROWS(H$4:H377)/5,0),MOD(ROWS(H$4:H377)-1,5)+1)</f>
        <v>85.414100000000005</v>
      </c>
    </row>
    <row r="378" spans="7:68" x14ac:dyDescent="0.2">
      <c r="G378">
        <f>INDEX($A$4:$E$131,ROUNDUP(ROWS(H$4:H378)/5,0),MOD(ROWS(H$4:H378)-1,5)+1)</f>
        <v>49.637999999999998</v>
      </c>
      <c r="P378">
        <f>INDEX($J$4:$N$131,ROUNDUP(ROWS(H$4:H378)/5,0),MOD(ROWS(H$4:H378)-1,5)+1)</f>
        <v>24.936199999999999</v>
      </c>
      <c r="Y378">
        <f>INDEX($S$4:$W$131,ROUNDUP(ROWS(H$4:H378)/5,0),MOD(ROWS(H$4:H378)-1,5)+1)</f>
        <v>3431.471</v>
      </c>
      <c r="AH378">
        <f>INDEX($AB$4:$AF$131,ROUNDUP(ROWS(H$4:H378)/5,0),MOD(ROWS(H$4:H378)-1,5)+1)</f>
        <v>10.595700000000001</v>
      </c>
      <c r="AQ378">
        <f>INDEX($AK$4:$AO$131,ROUNDUP(ROWS(H$4:H378)/5,0),MOD(ROWS(H$4:H378)-1,5)+1)</f>
        <v>13.063800000000001</v>
      </c>
      <c r="AZ378">
        <f>INDEX($AT$4:$AX$131,ROUNDUP(ROWS(H$4:H378)/5,0),MOD(ROWS(H$4:H378)-1,5)+1)</f>
        <v>34.701799999999999</v>
      </c>
      <c r="BI378">
        <f>INDEX($BC$4:$BG$131,ROUNDUP(ROWS(H$4:H378)/5,0),MOD(ROWS(H$4:H378)-1,5)+1)</f>
        <v>5.9362000000000004</v>
      </c>
      <c r="BP378">
        <f>INDEX($BJ$4:$BN$131,ROUNDUP(ROWS(H$4:H378)/5,0),MOD(ROWS(H$4:H378)-1,5)+1)</f>
        <v>66.552700000000002</v>
      </c>
    </row>
    <row r="379" spans="7:68" x14ac:dyDescent="0.2">
      <c r="G379">
        <f>INDEX($A$4:$E$131,ROUNDUP(ROWS(H$4:H379)/5,0),MOD(ROWS(H$4:H379)-1,5)+1)</f>
        <v>45.373699999999999</v>
      </c>
      <c r="P379">
        <f>INDEX($J$4:$N$131,ROUNDUP(ROWS(H$4:H379)/5,0),MOD(ROWS(H$4:H379)-1,5)+1)</f>
        <v>17.186800000000002</v>
      </c>
      <c r="Y379">
        <f>INDEX($S$4:$W$131,ROUNDUP(ROWS(H$4:H379)/5,0),MOD(ROWS(H$4:H379)-1,5)+1)</f>
        <v>5140.5860000000002</v>
      </c>
      <c r="AH379">
        <f>INDEX($AB$4:$AF$131,ROUNDUP(ROWS(H$4:H379)/5,0),MOD(ROWS(H$4:H379)-1,5)+1)</f>
        <v>9.3795999999999999</v>
      </c>
      <c r="AQ379">
        <f>INDEX($AK$4:$AO$131,ROUNDUP(ROWS(H$4:H379)/5,0),MOD(ROWS(H$4:H379)-1,5)+1)</f>
        <v>8.7591000000000001</v>
      </c>
      <c r="AZ379">
        <f>INDEX($AT$4:$AX$131,ROUNDUP(ROWS(H$4:H379)/5,0),MOD(ROWS(H$4:H379)-1,5)+1)</f>
        <v>27.181000000000001</v>
      </c>
      <c r="BI379">
        <f>INDEX($BC$4:$BG$131,ROUNDUP(ROWS(H$4:H379)/5,0),MOD(ROWS(H$4:H379)-1,5)+1)</f>
        <v>4.4759000000000002</v>
      </c>
      <c r="BP379">
        <f>INDEX($BJ$4:$BN$131,ROUNDUP(ROWS(H$4:H379)/5,0),MOD(ROWS(H$4:H379)-1,5)+1)</f>
        <v>60.5124</v>
      </c>
    </row>
    <row r="380" spans="7:68" x14ac:dyDescent="0.2">
      <c r="G380">
        <f>INDEX($A$4:$E$131,ROUNDUP(ROWS(H$4:H380)/5,0),MOD(ROWS(H$4:H380)-1,5)+1)</f>
        <v>26.136700000000001</v>
      </c>
      <c r="P380">
        <f>INDEX($J$4:$N$131,ROUNDUP(ROWS(H$4:H380)/5,0),MOD(ROWS(H$4:H380)-1,5)+1)</f>
        <v>8.0586000000000002</v>
      </c>
      <c r="Y380">
        <f>INDEX($S$4:$W$131,ROUNDUP(ROWS(H$4:H380)/5,0),MOD(ROWS(H$4:H380)-1,5)+1)</f>
        <v>5894.8829999999998</v>
      </c>
      <c r="AH380">
        <f>INDEX($AB$4:$AF$131,ROUNDUP(ROWS(H$4:H380)/5,0),MOD(ROWS(H$4:H380)-1,5)+1)</f>
        <v>5.5293000000000001</v>
      </c>
      <c r="AQ380">
        <f>INDEX($AK$4:$AO$131,ROUNDUP(ROWS(H$4:H380)/5,0),MOD(ROWS(H$4:H380)-1,5)+1)</f>
        <v>3.5097999999999998</v>
      </c>
      <c r="AZ380">
        <f>INDEX($AT$4:$AX$131,ROUNDUP(ROWS(H$4:H380)/5,0),MOD(ROWS(H$4:H380)-1,5)+1)</f>
        <v>8.0586000000000002</v>
      </c>
      <c r="BI380">
        <f>INDEX($BC$4:$BG$131,ROUNDUP(ROWS(H$4:H380)/5,0),MOD(ROWS(H$4:H380)-1,5)+1)</f>
        <v>5.4706999999999999</v>
      </c>
      <c r="BP380">
        <f>INDEX($BJ$4:$BN$131,ROUNDUP(ROWS(H$4:H380)/5,0),MOD(ROWS(H$4:H380)-1,5)+1)</f>
        <v>38.5488</v>
      </c>
    </row>
    <row r="381" spans="7:68" x14ac:dyDescent="0.2">
      <c r="G381">
        <f>INDEX($A$4:$E$131,ROUNDUP(ROWS(H$4:H381)/5,0),MOD(ROWS(H$4:H381)-1,5)+1)</f>
        <v>21.898399999999999</v>
      </c>
      <c r="P381">
        <f>INDEX($J$4:$N$131,ROUNDUP(ROWS(H$4:H381)/5,0),MOD(ROWS(H$4:H381)-1,5)+1)</f>
        <v>5.9661</v>
      </c>
      <c r="Y381">
        <f>INDEX($S$4:$W$131,ROUNDUP(ROWS(H$4:H381)/5,0),MOD(ROWS(H$4:H381)-1,5)+1)</f>
        <v>6412.9170000000004</v>
      </c>
      <c r="AH381">
        <f>INDEX($AB$4:$AF$131,ROUNDUP(ROWS(H$4:H381)/5,0),MOD(ROWS(H$4:H381)-1,5)+1)</f>
        <v>4.9661</v>
      </c>
      <c r="AQ381">
        <f>INDEX($AK$4:$AO$131,ROUNDUP(ROWS(H$4:H381)/5,0),MOD(ROWS(H$4:H381)-1,5)+1)</f>
        <v>3</v>
      </c>
      <c r="AZ381">
        <f>INDEX($AT$4:$AX$131,ROUNDUP(ROWS(H$4:H381)/5,0),MOD(ROWS(H$4:H381)-1,5)+1)</f>
        <v>7.4154</v>
      </c>
      <c r="BI381">
        <f>INDEX($BC$4:$BG$131,ROUNDUP(ROWS(H$4:H381)/5,0),MOD(ROWS(H$4:H381)-1,5)+1)</f>
        <v>7</v>
      </c>
      <c r="BP381">
        <f>INDEX($BJ$4:$BN$131,ROUNDUP(ROWS(H$4:H381)/5,0),MOD(ROWS(H$4:H381)-1,5)+1)</f>
        <v>36</v>
      </c>
    </row>
    <row r="382" spans="7:68" x14ac:dyDescent="0.2">
      <c r="G382">
        <f>INDEX($A$4:$E$131,ROUNDUP(ROWS(H$4:H382)/5,0),MOD(ROWS(H$4:H382)-1,5)+1)</f>
        <v>18.337199999999999</v>
      </c>
      <c r="P382">
        <f>INDEX($J$4:$N$131,ROUNDUP(ROWS(H$4:H382)/5,0),MOD(ROWS(H$4:H382)-1,5)+1)</f>
        <v>6.0481999999999996</v>
      </c>
      <c r="Y382">
        <f>INDEX($S$4:$W$131,ROUNDUP(ROWS(H$4:H382)/5,0),MOD(ROWS(H$4:H382)-1,5)+1)</f>
        <v>6240.5860000000002</v>
      </c>
      <c r="AH382">
        <f>INDEX($AB$4:$AF$131,ROUNDUP(ROWS(H$4:H382)/5,0),MOD(ROWS(H$4:H382)-1,5)+1)</f>
        <v>5.5240999999999998</v>
      </c>
      <c r="AQ382">
        <f>INDEX($AK$4:$AO$131,ROUNDUP(ROWS(H$4:H382)/5,0),MOD(ROWS(H$4:H382)-1,5)+1)</f>
        <v>2.5240999999999998</v>
      </c>
      <c r="AZ382">
        <f>INDEX($AT$4:$AX$131,ROUNDUP(ROWS(H$4:H382)/5,0),MOD(ROWS(H$4:H382)-1,5)+1)</f>
        <v>8.0963999999999992</v>
      </c>
      <c r="BI382">
        <f>INDEX($BC$4:$BG$131,ROUNDUP(ROWS(H$4:H382)/5,0),MOD(ROWS(H$4:H382)-1,5)+1)</f>
        <v>6.5240999999999998</v>
      </c>
      <c r="BP382">
        <f>INDEX($BJ$4:$BN$131,ROUNDUP(ROWS(H$4:H382)/5,0),MOD(ROWS(H$4:H382)-1,5)+1)</f>
        <v>38.379600000000003</v>
      </c>
    </row>
    <row r="383" spans="7:68" x14ac:dyDescent="0.2">
      <c r="G383">
        <f>INDEX($A$4:$E$131,ROUNDUP(ROWS(H$4:H383)/5,0),MOD(ROWS(H$4:H383)-1,5)+1)</f>
        <v>18.968800000000002</v>
      </c>
      <c r="P383">
        <f>INDEX($J$4:$N$131,ROUNDUP(ROWS(H$4:H383)/5,0),MOD(ROWS(H$4:H383)-1,5)+1)</f>
        <v>7.3437999999999999</v>
      </c>
      <c r="Y383">
        <f>INDEX($S$4:$W$131,ROUNDUP(ROWS(H$4:H383)/5,0),MOD(ROWS(H$4:H383)-1,5)+1)</f>
        <v>5280.625</v>
      </c>
      <c r="AH383">
        <f>INDEX($AB$4:$AF$131,ROUNDUP(ROWS(H$4:H383)/5,0),MOD(ROWS(H$4:H383)-1,5)+1)</f>
        <v>6.4062999999999999</v>
      </c>
      <c r="AQ383">
        <f>INDEX($AK$4:$AO$131,ROUNDUP(ROWS(H$4:H383)/5,0),MOD(ROWS(H$4:H383)-1,5)+1)</f>
        <v>5.2812999999999999</v>
      </c>
      <c r="AZ383">
        <f>INDEX($AT$4:$AX$131,ROUNDUP(ROWS(H$4:H383)/5,0),MOD(ROWS(H$4:H383)-1,5)+1)</f>
        <v>10.2188</v>
      </c>
      <c r="BI383">
        <f>INDEX($BC$4:$BG$131,ROUNDUP(ROWS(H$4:H383)/5,0),MOD(ROWS(H$4:H383)-1,5)+1)</f>
        <v>7.4062000000000001</v>
      </c>
      <c r="BP383">
        <f>INDEX($BJ$4:$BN$131,ROUNDUP(ROWS(H$4:H383)/5,0),MOD(ROWS(H$4:H383)-1,5)+1)</f>
        <v>65.375</v>
      </c>
    </row>
    <row r="384" spans="7:68" x14ac:dyDescent="0.2">
      <c r="G384">
        <f>INDEX($A$4:$E$131,ROUNDUP(ROWS(H$4:H384)/5,0),MOD(ROWS(H$4:H384)-1,5)+1)</f>
        <v>38.631500000000003</v>
      </c>
      <c r="P384">
        <f>INDEX($J$4:$N$131,ROUNDUP(ROWS(H$4:H384)/5,0),MOD(ROWS(H$4:H384)-1,5)+1)</f>
        <v>29.414100000000001</v>
      </c>
      <c r="Y384">
        <f>INDEX($S$4:$W$131,ROUNDUP(ROWS(H$4:H384)/5,0),MOD(ROWS(H$4:H384)-1,5)+1)</f>
        <v>6087.1350000000002</v>
      </c>
      <c r="AH384">
        <f>INDEX($AB$4:$AF$131,ROUNDUP(ROWS(H$4:H384)/5,0),MOD(ROWS(H$4:H384)-1,5)+1)</f>
        <v>7.0754999999999999</v>
      </c>
      <c r="AQ384">
        <f>INDEX($AK$4:$AO$131,ROUNDUP(ROWS(H$4:H384)/5,0),MOD(ROWS(H$4:H384)-1,5)+1)</f>
        <v>15.0091</v>
      </c>
      <c r="AZ384">
        <f>INDEX($AT$4:$AX$131,ROUNDUP(ROWS(H$4:H384)/5,0),MOD(ROWS(H$4:H384)-1,5)+1)</f>
        <v>33.489600000000003</v>
      </c>
      <c r="BI384">
        <f>INDEX($BC$4:$BG$131,ROUNDUP(ROWS(H$4:H384)/5,0),MOD(ROWS(H$4:H384)-1,5)+1)</f>
        <v>7.6132999999999997</v>
      </c>
      <c r="BP384">
        <f>INDEX($BJ$4:$BN$131,ROUNDUP(ROWS(H$4:H384)/5,0),MOD(ROWS(H$4:H384)-1,5)+1)</f>
        <v>129.0547</v>
      </c>
    </row>
    <row r="385" spans="7:68" x14ac:dyDescent="0.2">
      <c r="G385">
        <f>INDEX($A$4:$E$131,ROUNDUP(ROWS(H$4:H385)/5,0),MOD(ROWS(H$4:H385)-1,5)+1)</f>
        <v>43.2637</v>
      </c>
      <c r="P385">
        <f>INDEX($J$4:$N$131,ROUNDUP(ROWS(H$4:H385)/5,0),MOD(ROWS(H$4:H385)-1,5)+1)</f>
        <v>42.898400000000002</v>
      </c>
      <c r="Y385">
        <f>INDEX($S$4:$W$131,ROUNDUP(ROWS(H$4:H385)/5,0),MOD(ROWS(H$4:H385)-1,5)+1)</f>
        <v>7659.1409999999996</v>
      </c>
      <c r="AH385">
        <f>INDEX($AB$4:$AF$131,ROUNDUP(ROWS(H$4:H385)/5,0),MOD(ROWS(H$4:H385)-1,5)+1)</f>
        <v>6</v>
      </c>
      <c r="AQ385">
        <f>INDEX($AK$4:$AO$131,ROUNDUP(ROWS(H$4:H385)/5,0),MOD(ROWS(H$4:H385)-1,5)+1)</f>
        <v>16.084</v>
      </c>
      <c r="AZ385">
        <f>INDEX($AT$4:$AX$131,ROUNDUP(ROWS(H$4:H385)/5,0),MOD(ROWS(H$4:H385)-1,5)+1)</f>
        <v>44.078099999999999</v>
      </c>
      <c r="BI385">
        <f>INDEX($BC$4:$BG$131,ROUNDUP(ROWS(H$4:H385)/5,0),MOD(ROWS(H$4:H385)-1,5)+1)</f>
        <v>7.3651999999999997</v>
      </c>
      <c r="BP385">
        <f>INDEX($BJ$4:$BN$131,ROUNDUP(ROWS(H$4:H385)/5,0),MOD(ROWS(H$4:H385)-1,5)+1)</f>
        <v>125.4922</v>
      </c>
    </row>
    <row r="386" spans="7:68" x14ac:dyDescent="0.2">
      <c r="G386">
        <f>INDEX($A$4:$E$131,ROUNDUP(ROWS(H$4:H386)/5,0),MOD(ROWS(H$4:H386)-1,5)+1)</f>
        <v>22.3203</v>
      </c>
      <c r="P386">
        <f>INDEX($J$4:$N$131,ROUNDUP(ROWS(H$4:H386)/5,0),MOD(ROWS(H$4:H386)-1,5)+1)</f>
        <v>18.074200000000001</v>
      </c>
      <c r="Y386">
        <f>INDEX($S$4:$W$131,ROUNDUP(ROWS(H$4:H386)/5,0),MOD(ROWS(H$4:H386)-1,5)+1)</f>
        <v>9673.2029999999995</v>
      </c>
      <c r="AH386">
        <f>INDEX($AB$4:$AF$131,ROUNDUP(ROWS(H$4:H386)/5,0),MOD(ROWS(H$4:H386)-1,5)+1)</f>
        <v>5.1016000000000004</v>
      </c>
      <c r="AQ386">
        <f>INDEX($AK$4:$AO$131,ROUNDUP(ROWS(H$4:H386)/5,0),MOD(ROWS(H$4:H386)-1,5)+1)</f>
        <v>5.8555000000000001</v>
      </c>
      <c r="AZ386">
        <f>INDEX($AT$4:$AX$131,ROUNDUP(ROWS(H$4:H386)/5,0),MOD(ROWS(H$4:H386)-1,5)+1)</f>
        <v>18.421900000000001</v>
      </c>
      <c r="BI386">
        <f>INDEX($BC$4:$BG$131,ROUNDUP(ROWS(H$4:H386)/5,0),MOD(ROWS(H$4:H386)-1,5)+1)</f>
        <v>7.2031000000000001</v>
      </c>
      <c r="BP386">
        <f>INDEX($BJ$4:$BN$131,ROUNDUP(ROWS(H$4:H386)/5,0),MOD(ROWS(H$4:H386)-1,5)+1)</f>
        <v>53.929699999999997</v>
      </c>
    </row>
    <row r="387" spans="7:68" x14ac:dyDescent="0.2">
      <c r="G387">
        <f>INDEX($A$4:$E$131,ROUNDUP(ROWS(H$4:H387)/5,0),MOD(ROWS(H$4:H387)-1,5)+1)</f>
        <v>12.427099999999999</v>
      </c>
      <c r="P387">
        <f>INDEX($J$4:$N$131,ROUNDUP(ROWS(H$4:H387)/5,0),MOD(ROWS(H$4:H387)-1,5)+1)</f>
        <v>4.9843999999999999</v>
      </c>
      <c r="Y387">
        <f>INDEX($S$4:$W$131,ROUNDUP(ROWS(H$4:H387)/5,0),MOD(ROWS(H$4:H387)-1,5)+1)</f>
        <v>8770.7289999999994</v>
      </c>
      <c r="AH387">
        <f>INDEX($AB$4:$AF$131,ROUNDUP(ROWS(H$4:H387)/5,0),MOD(ROWS(H$4:H387)-1,5)+1)</f>
        <v>4.8853999999999997</v>
      </c>
      <c r="AQ387">
        <f>INDEX($AK$4:$AO$131,ROUNDUP(ROWS(H$4:H387)/5,0),MOD(ROWS(H$4:H387)-1,5)+1)</f>
        <v>2.8854000000000002</v>
      </c>
      <c r="AZ387">
        <f>INDEX($AT$4:$AX$131,ROUNDUP(ROWS(H$4:H387)/5,0),MOD(ROWS(H$4:H387)-1,5)+1)</f>
        <v>4.7708000000000004</v>
      </c>
      <c r="BI387">
        <f>INDEX($BC$4:$BG$131,ROUNDUP(ROWS(H$4:H387)/5,0),MOD(ROWS(H$4:H387)-1,5)+1)</f>
        <v>9.8697999999999997</v>
      </c>
      <c r="BP387">
        <f>INDEX($BJ$4:$BN$131,ROUNDUP(ROWS(H$4:H387)/5,0),MOD(ROWS(H$4:H387)-1,5)+1)</f>
        <v>47.609400000000001</v>
      </c>
    </row>
    <row r="388" spans="7:68" x14ac:dyDescent="0.2">
      <c r="G388">
        <f>INDEX($A$4:$E$131,ROUNDUP(ROWS(H$4:H388)/5,0),MOD(ROWS(H$4:H388)-1,5)+1)</f>
        <v>22.805299999999999</v>
      </c>
      <c r="P388">
        <f>INDEX($J$4:$N$131,ROUNDUP(ROWS(H$4:H388)/5,0),MOD(ROWS(H$4:H388)-1,5)+1)</f>
        <v>9.1263000000000005</v>
      </c>
      <c r="Y388">
        <f>INDEX($S$4:$W$131,ROUNDUP(ROWS(H$4:H388)/5,0),MOD(ROWS(H$4:H388)-1,5)+1)</f>
        <v>7962.1350000000002</v>
      </c>
      <c r="AH388">
        <f>INDEX($AB$4:$AF$131,ROUNDUP(ROWS(H$4:H388)/5,0),MOD(ROWS(H$4:H388)-1,5)+1)</f>
        <v>6</v>
      </c>
      <c r="AQ388">
        <f>INDEX($AK$4:$AO$131,ROUNDUP(ROWS(H$4:H388)/5,0),MOD(ROWS(H$4:H388)-1,5)+1)</f>
        <v>4.8737000000000004</v>
      </c>
      <c r="AZ388">
        <f>INDEX($AT$4:$AX$131,ROUNDUP(ROWS(H$4:H388)/5,0),MOD(ROWS(H$4:H388)-1,5)+1)</f>
        <v>7.4367999999999999</v>
      </c>
      <c r="BI388">
        <f>INDEX($BC$4:$BG$131,ROUNDUP(ROWS(H$4:H388)/5,0),MOD(ROWS(H$4:H388)-1,5)+1)</f>
        <v>13.815799999999999</v>
      </c>
      <c r="BP388">
        <f>INDEX($BJ$4:$BN$131,ROUNDUP(ROWS(H$4:H388)/5,0),MOD(ROWS(H$4:H388)-1,5)+1)</f>
        <v>69.494799999999998</v>
      </c>
    </row>
    <row r="389" spans="7:68" x14ac:dyDescent="0.2">
      <c r="G389">
        <f>INDEX($A$4:$E$131,ROUNDUP(ROWS(H$4:H389)/5,0),MOD(ROWS(H$4:H389)-1,5)+1)</f>
        <v>38.912799999999997</v>
      </c>
      <c r="P389">
        <f>INDEX($J$4:$N$131,ROUNDUP(ROWS(H$4:H389)/5,0),MOD(ROWS(H$4:H389)-1,5)+1)</f>
        <v>38.1693</v>
      </c>
      <c r="Y389">
        <f>INDEX($S$4:$W$131,ROUNDUP(ROWS(H$4:H389)/5,0),MOD(ROWS(H$4:H389)-1,5)+1)</f>
        <v>8845.3389999999999</v>
      </c>
      <c r="AH389">
        <f>INDEX($AB$4:$AF$131,ROUNDUP(ROWS(H$4:H389)/5,0),MOD(ROWS(H$4:H389)-1,5)+1)</f>
        <v>7.2930000000000001</v>
      </c>
      <c r="AQ389">
        <f>INDEX($AK$4:$AO$131,ROUNDUP(ROWS(H$4:H389)/5,0),MOD(ROWS(H$4:H389)-1,5)+1)</f>
        <v>10.309900000000001</v>
      </c>
      <c r="AZ389">
        <f>INDEX($AT$4:$AX$131,ROUNDUP(ROWS(H$4:H389)/5,0),MOD(ROWS(H$4:H389)-1,5)+1)</f>
        <v>20.067699999999999</v>
      </c>
      <c r="BI389">
        <f>INDEX($BC$4:$BG$131,ROUNDUP(ROWS(H$4:H389)/5,0),MOD(ROWS(H$4:H389)-1,5)+1)</f>
        <v>9.2759999999999998</v>
      </c>
      <c r="BP389">
        <f>INDEX($BJ$4:$BN$131,ROUNDUP(ROWS(H$4:H389)/5,0),MOD(ROWS(H$4:H389)-1,5)+1)</f>
        <v>93.825500000000005</v>
      </c>
    </row>
    <row r="390" spans="7:68" x14ac:dyDescent="0.2">
      <c r="G390">
        <f>INDEX($A$4:$E$131,ROUNDUP(ROWS(H$4:H390)/5,0),MOD(ROWS(H$4:H390)-1,5)+1)</f>
        <v>42.022799999999997</v>
      </c>
      <c r="P390">
        <f>INDEX($J$4:$N$131,ROUNDUP(ROWS(H$4:H390)/5,0),MOD(ROWS(H$4:H390)-1,5)+1)</f>
        <v>60.440100000000001</v>
      </c>
      <c r="Y390">
        <f>INDEX($S$4:$W$131,ROUNDUP(ROWS(H$4:H390)/5,0),MOD(ROWS(H$4:H390)-1,5)+1)</f>
        <v>6021.6409999999996</v>
      </c>
      <c r="AH390">
        <f>INDEX($AB$4:$AF$131,ROUNDUP(ROWS(H$4:H390)/5,0),MOD(ROWS(H$4:H390)-1,5)+1)</f>
        <v>9.7981999999999996</v>
      </c>
      <c r="AQ390">
        <f>INDEX($AK$4:$AO$131,ROUNDUP(ROWS(H$4:H390)/5,0),MOD(ROWS(H$4:H390)-1,5)+1)</f>
        <v>14.403600000000001</v>
      </c>
      <c r="AZ390">
        <f>INDEX($AT$4:$AX$131,ROUNDUP(ROWS(H$4:H390)/5,0),MOD(ROWS(H$4:H390)-1,5)+1)</f>
        <v>35.600900000000003</v>
      </c>
      <c r="BI390">
        <f>INDEX($BC$4:$BG$131,ROUNDUP(ROWS(H$4:H390)/5,0),MOD(ROWS(H$4:H390)-1,5)+1)</f>
        <v>5.8026999999999997</v>
      </c>
      <c r="BP390">
        <f>INDEX($BJ$4:$BN$131,ROUNDUP(ROWS(H$4:H390)/5,0),MOD(ROWS(H$4:H390)-1,5)+1)</f>
        <v>104.83459999999999</v>
      </c>
    </row>
    <row r="391" spans="7:68" x14ac:dyDescent="0.2">
      <c r="G391">
        <f>INDEX($A$4:$E$131,ROUNDUP(ROWS(H$4:H391)/5,0),MOD(ROWS(H$4:H391)-1,5)+1)</f>
        <v>26.212199999999999</v>
      </c>
      <c r="P391">
        <f>INDEX($J$4:$N$131,ROUNDUP(ROWS(H$4:H391)/5,0),MOD(ROWS(H$4:H391)-1,5)+1)</f>
        <v>29.667300000000001</v>
      </c>
      <c r="Y391">
        <f>INDEX($S$4:$W$131,ROUNDUP(ROWS(H$4:H391)/5,0),MOD(ROWS(H$4:H391)-1,5)+1)</f>
        <v>5333.88</v>
      </c>
      <c r="AH391">
        <f>INDEX($AB$4:$AF$131,ROUNDUP(ROWS(H$4:H391)/5,0),MOD(ROWS(H$4:H391)-1,5)+1)</f>
        <v>11.3939</v>
      </c>
      <c r="AQ391">
        <f>INDEX($AK$4:$AO$131,ROUNDUP(ROWS(H$4:H391)/5,0),MOD(ROWS(H$4:H391)-1,5)+1)</f>
        <v>10.8184</v>
      </c>
      <c r="AZ391">
        <f>INDEX($AT$4:$AX$131,ROUNDUP(ROWS(H$4:H391)/5,0),MOD(ROWS(H$4:H391)-1,5)+1)</f>
        <v>33.424500000000002</v>
      </c>
      <c r="BI391">
        <f>INDEX($BC$4:$BG$131,ROUNDUP(ROWS(H$4:H391)/5,0),MOD(ROWS(H$4:H391)-1,5)+1)</f>
        <v>4.3939000000000004</v>
      </c>
      <c r="BP391">
        <f>INDEX($BJ$4:$BN$131,ROUNDUP(ROWS(H$4:H391)/5,0),MOD(ROWS(H$4:H391)-1,5)+1)</f>
        <v>83.181600000000003</v>
      </c>
    </row>
    <row r="392" spans="7:68" x14ac:dyDescent="0.2">
      <c r="G392">
        <f>INDEX($A$4:$E$131,ROUNDUP(ROWS(H$4:H392)/5,0),MOD(ROWS(H$4:H392)-1,5)+1)</f>
        <v>27.332000000000001</v>
      </c>
      <c r="P392">
        <f>INDEX($J$4:$N$131,ROUNDUP(ROWS(H$4:H392)/5,0),MOD(ROWS(H$4:H392)-1,5)+1)</f>
        <v>15.6152</v>
      </c>
      <c r="Y392">
        <f>INDEX($S$4:$W$131,ROUNDUP(ROWS(H$4:H392)/5,0),MOD(ROWS(H$4:H392)-1,5)+1)</f>
        <v>6406.4059999999999</v>
      </c>
      <c r="AH392">
        <f>INDEX($AB$4:$AF$131,ROUNDUP(ROWS(H$4:H392)/5,0),MOD(ROWS(H$4:H392)-1,5)+1)</f>
        <v>9.2792999999999992</v>
      </c>
      <c r="AQ392">
        <f>INDEX($AK$4:$AO$131,ROUNDUP(ROWS(H$4:H392)/5,0),MOD(ROWS(H$4:H392)-1,5)+1)</f>
        <v>7.8339999999999996</v>
      </c>
      <c r="AZ392">
        <f>INDEX($AT$4:$AX$131,ROUNDUP(ROWS(H$4:H392)/5,0),MOD(ROWS(H$4:H392)-1,5)+1)</f>
        <v>22.060500000000001</v>
      </c>
      <c r="BI392">
        <f>INDEX($BC$4:$BG$131,ROUNDUP(ROWS(H$4:H392)/5,0),MOD(ROWS(H$4:H392)-1,5)+1)</f>
        <v>5.7773000000000003</v>
      </c>
      <c r="BP392">
        <f>INDEX($BJ$4:$BN$131,ROUNDUP(ROWS(H$4:H392)/5,0),MOD(ROWS(H$4:H392)-1,5)+1)</f>
        <v>65.955100000000002</v>
      </c>
    </row>
    <row r="393" spans="7:68" x14ac:dyDescent="0.2">
      <c r="G393">
        <f>INDEX($A$4:$E$131,ROUNDUP(ROWS(H$4:H393)/5,0),MOD(ROWS(H$4:H393)-1,5)+1)</f>
        <v>27.927099999999999</v>
      </c>
      <c r="P393">
        <f>INDEX($J$4:$N$131,ROUNDUP(ROWS(H$4:H393)/5,0),MOD(ROWS(H$4:H393)-1,5)+1)</f>
        <v>5.1523000000000003</v>
      </c>
      <c r="Y393">
        <f>INDEX($S$4:$W$131,ROUNDUP(ROWS(H$4:H393)/5,0),MOD(ROWS(H$4:H393)-1,5)+1)</f>
        <v>7101.5879999999997</v>
      </c>
      <c r="AH393">
        <f>INDEX($AB$4:$AF$131,ROUNDUP(ROWS(H$4:H393)/5,0),MOD(ROWS(H$4:H393)-1,5)+1)</f>
        <v>6.5365000000000002</v>
      </c>
      <c r="AQ393">
        <f>INDEX($AK$4:$AO$131,ROUNDUP(ROWS(H$4:H393)/5,0),MOD(ROWS(H$4:H393)-1,5)+1)</f>
        <v>7.1523000000000003</v>
      </c>
      <c r="AZ393">
        <f>INDEX($AT$4:$AX$131,ROUNDUP(ROWS(H$4:H393)/5,0),MOD(ROWS(H$4:H393)-1,5)+1)</f>
        <v>7.2317999999999998</v>
      </c>
      <c r="BI393">
        <f>INDEX($BC$4:$BG$131,ROUNDUP(ROWS(H$4:H393)/5,0),MOD(ROWS(H$4:H393)-1,5)+1)</f>
        <v>8.5365000000000002</v>
      </c>
      <c r="BP393">
        <f>INDEX($BJ$4:$BN$131,ROUNDUP(ROWS(H$4:H393)/5,0),MOD(ROWS(H$4:H393)-1,5)+1)</f>
        <v>42.145800000000001</v>
      </c>
    </row>
    <row r="394" spans="7:68" x14ac:dyDescent="0.2">
      <c r="G394">
        <f>INDEX($A$4:$E$131,ROUNDUP(ROWS(H$4:H394)/5,0),MOD(ROWS(H$4:H394)-1,5)+1)</f>
        <v>21.1022</v>
      </c>
      <c r="P394">
        <f>INDEX($J$4:$N$131,ROUNDUP(ROWS(H$4:H394)/5,0),MOD(ROWS(H$4:H394)-1,5)+1)</f>
        <v>6.6204000000000001</v>
      </c>
      <c r="Y394">
        <f>INDEX($S$4:$W$131,ROUNDUP(ROWS(H$4:H394)/5,0),MOD(ROWS(H$4:H394)-1,5)+1)</f>
        <v>7343.6459999999997</v>
      </c>
      <c r="AH394">
        <f>INDEX($AB$4:$AF$131,ROUNDUP(ROWS(H$4:H394)/5,0),MOD(ROWS(H$4:H394)-1,5)+1)</f>
        <v>7.4817999999999998</v>
      </c>
      <c r="AQ394">
        <f>INDEX($AK$4:$AO$131,ROUNDUP(ROWS(H$4:H394)/5,0),MOD(ROWS(H$4:H394)-1,5)+1)</f>
        <v>6.7226999999999997</v>
      </c>
      <c r="AZ394">
        <f>INDEX($AT$4:$AX$131,ROUNDUP(ROWS(H$4:H394)/5,0),MOD(ROWS(H$4:H394)-1,5)+1)</f>
        <v>6.7591000000000001</v>
      </c>
      <c r="BI394">
        <f>INDEX($BC$4:$BG$131,ROUNDUP(ROWS(H$4:H394)/5,0),MOD(ROWS(H$4:H394)-1,5)+1)</f>
        <v>10.6204</v>
      </c>
      <c r="BP394">
        <f>INDEX($BJ$4:$BN$131,ROUNDUP(ROWS(H$4:H394)/5,0),MOD(ROWS(H$4:H394)-1,5)+1)</f>
        <v>50.102200000000003</v>
      </c>
    </row>
    <row r="395" spans="7:68" x14ac:dyDescent="0.2">
      <c r="G395">
        <f>INDEX($A$4:$E$131,ROUNDUP(ROWS(H$4:H395)/5,0),MOD(ROWS(H$4:H395)-1,5)+1)</f>
        <v>26.264299999999999</v>
      </c>
      <c r="P395">
        <f>INDEX($J$4:$N$131,ROUNDUP(ROWS(H$4:H395)/5,0),MOD(ROWS(H$4:H395)-1,5)+1)</f>
        <v>8.6295999999999999</v>
      </c>
      <c r="Y395">
        <f>INDEX($S$4:$W$131,ROUNDUP(ROWS(H$4:H395)/5,0),MOD(ROWS(H$4:H395)-1,5)+1)</f>
        <v>8403.4770000000008</v>
      </c>
      <c r="AH395">
        <f>INDEX($AB$4:$AF$131,ROUNDUP(ROWS(H$4:H395)/5,0),MOD(ROWS(H$4:H395)-1,5)+1)</f>
        <v>22.279900000000001</v>
      </c>
      <c r="AQ395">
        <f>INDEX($AK$4:$AO$131,ROUNDUP(ROWS(H$4:H395)/5,0),MOD(ROWS(H$4:H395)-1,5)+1)</f>
        <v>8.6348000000000003</v>
      </c>
      <c r="AZ395">
        <f>INDEX($AT$4:$AX$131,ROUNDUP(ROWS(H$4:H395)/5,0),MOD(ROWS(H$4:H395)-1,5)+1)</f>
        <v>27.533899999999999</v>
      </c>
      <c r="BI395">
        <f>INDEX($BC$4:$BG$131,ROUNDUP(ROWS(H$4:H395)/5,0),MOD(ROWS(H$4:H395)-1,5)+1)</f>
        <v>11.127000000000001</v>
      </c>
      <c r="BP395">
        <f>INDEX($BJ$4:$BN$131,ROUNDUP(ROWS(H$4:H395)/5,0),MOD(ROWS(H$4:H395)-1,5)+1)</f>
        <v>53.010399999999997</v>
      </c>
    </row>
    <row r="396" spans="7:68" x14ac:dyDescent="0.2">
      <c r="G396">
        <f>INDEX($A$4:$E$131,ROUNDUP(ROWS(H$4:H396)/5,0),MOD(ROWS(H$4:H396)-1,5)+1)</f>
        <v>49.293599999999998</v>
      </c>
      <c r="P396">
        <f>INDEX($J$4:$N$131,ROUNDUP(ROWS(H$4:H396)/5,0),MOD(ROWS(H$4:H396)-1,5)+1)</f>
        <v>17.832699999999999</v>
      </c>
      <c r="Y396">
        <f>INDEX($S$4:$W$131,ROUNDUP(ROWS(H$4:H396)/5,0),MOD(ROWS(H$4:H396)-1,5)+1)</f>
        <v>9228.4770000000008</v>
      </c>
      <c r="AH396">
        <f>INDEX($AB$4:$AF$131,ROUNDUP(ROWS(H$4:H396)/5,0),MOD(ROWS(H$4:H396)-1,5)+1)</f>
        <v>38.732399999999998</v>
      </c>
      <c r="AQ396">
        <f>INDEX($AK$4:$AO$131,ROUNDUP(ROWS(H$4:H396)/5,0),MOD(ROWS(H$4:H396)-1,5)+1)</f>
        <v>18.371700000000001</v>
      </c>
      <c r="AZ396">
        <f>INDEX($AT$4:$AX$131,ROUNDUP(ROWS(H$4:H396)/5,0),MOD(ROWS(H$4:H396)-1,5)+1)</f>
        <v>48.847700000000003</v>
      </c>
      <c r="BI396">
        <f>INDEX($BC$4:$BG$131,ROUNDUP(ROWS(H$4:H396)/5,0),MOD(ROWS(H$4:H396)-1,5)+1)</f>
        <v>12.256500000000001</v>
      </c>
      <c r="BP396">
        <f>INDEX($BJ$4:$BN$131,ROUNDUP(ROWS(H$4:H396)/5,0),MOD(ROWS(H$4:H396)-1,5)+1)</f>
        <v>77.126300000000001</v>
      </c>
    </row>
    <row r="397" spans="7:68" x14ac:dyDescent="0.2">
      <c r="G397">
        <f>INDEX($A$4:$E$131,ROUNDUP(ROWS(H$4:H397)/5,0),MOD(ROWS(H$4:H397)-1,5)+1)</f>
        <v>173.70439999999999</v>
      </c>
      <c r="P397">
        <f>INDEX($J$4:$N$131,ROUNDUP(ROWS(H$4:H397)/5,0),MOD(ROWS(H$4:H397)-1,5)+1)</f>
        <v>46.635399999999997</v>
      </c>
      <c r="Y397">
        <f>INDEX($S$4:$W$131,ROUNDUP(ROWS(H$4:H397)/5,0),MOD(ROWS(H$4:H397)-1,5)+1)</f>
        <v>8081.9269999999997</v>
      </c>
      <c r="AH397">
        <f>INDEX($AB$4:$AF$131,ROUNDUP(ROWS(H$4:H397)/5,0),MOD(ROWS(H$4:H397)-1,5)+1)</f>
        <v>16.157599999999999</v>
      </c>
      <c r="AQ397">
        <f>INDEX($AK$4:$AO$131,ROUNDUP(ROWS(H$4:H397)/5,0),MOD(ROWS(H$4:H397)-1,5)+1)</f>
        <v>28.949200000000001</v>
      </c>
      <c r="AZ397">
        <f>INDEX($AT$4:$AX$131,ROUNDUP(ROWS(H$4:H397)/5,0),MOD(ROWS(H$4:H397)-1,5)+1)</f>
        <v>30</v>
      </c>
      <c r="BI397">
        <f>INDEX($BC$4:$BG$131,ROUNDUP(ROWS(H$4:H397)/5,0),MOD(ROWS(H$4:H397)-1,5)+1)</f>
        <v>11</v>
      </c>
      <c r="BP397">
        <f>INDEX($BJ$4:$BN$131,ROUNDUP(ROWS(H$4:H397)/5,0),MOD(ROWS(H$4:H397)-1,5)+1)</f>
        <v>122.0039</v>
      </c>
    </row>
    <row r="398" spans="7:68" x14ac:dyDescent="0.2">
      <c r="G398">
        <f>INDEX($A$4:$E$131,ROUNDUP(ROWS(H$4:H398)/5,0),MOD(ROWS(H$4:H398)-1,5)+1)</f>
        <v>302.50389999999999</v>
      </c>
      <c r="P398">
        <f>INDEX($J$4:$N$131,ROUNDUP(ROWS(H$4:H398)/5,0),MOD(ROWS(H$4:H398)-1,5)+1)</f>
        <v>65.873000000000005</v>
      </c>
      <c r="Y398">
        <f>INDEX($S$4:$W$131,ROUNDUP(ROWS(H$4:H398)/5,0),MOD(ROWS(H$4:H398)-1,5)+1)</f>
        <v>7281.4059999999999</v>
      </c>
      <c r="AH398">
        <f>INDEX($AB$4:$AF$131,ROUNDUP(ROWS(H$4:H398)/5,0),MOD(ROWS(H$4:H398)-1,5)+1)</f>
        <v>11.363899999999999</v>
      </c>
      <c r="AQ398">
        <f>INDEX($AK$4:$AO$131,ROUNDUP(ROWS(H$4:H398)/5,0),MOD(ROWS(H$4:H398)-1,5)+1)</f>
        <v>38.053400000000003</v>
      </c>
      <c r="AZ398">
        <f>INDEX($AT$4:$AX$131,ROUNDUP(ROWS(H$4:H398)/5,0),MOD(ROWS(H$4:H398)-1,5)+1)</f>
        <v>26.026700000000002</v>
      </c>
      <c r="BI398">
        <f>INDEX($BC$4:$BG$131,ROUNDUP(ROWS(H$4:H398)/5,0),MOD(ROWS(H$4:H398)-1,5)+1)</f>
        <v>10.2988</v>
      </c>
      <c r="BP398">
        <f>INDEX($BJ$4:$BN$131,ROUNDUP(ROWS(H$4:H398)/5,0),MOD(ROWS(H$4:H398)-1,5)+1)</f>
        <v>135.095</v>
      </c>
    </row>
    <row r="399" spans="7:68" x14ac:dyDescent="0.2">
      <c r="G399">
        <f>INDEX($A$4:$E$131,ROUNDUP(ROWS(H$4:H399)/5,0),MOD(ROWS(H$4:H399)-1,5)+1)</f>
        <v>105.4896</v>
      </c>
      <c r="P399">
        <f>INDEX($J$4:$N$131,ROUNDUP(ROWS(H$4:H399)/5,0),MOD(ROWS(H$4:H399)-1,5)+1)</f>
        <v>12.3073</v>
      </c>
      <c r="Y399">
        <f>INDEX($S$4:$W$131,ROUNDUP(ROWS(H$4:H399)/5,0),MOD(ROWS(H$4:H399)-1,5)+1)</f>
        <v>9802.5</v>
      </c>
      <c r="AH399">
        <f>INDEX($AB$4:$AF$131,ROUNDUP(ROWS(H$4:H399)/5,0),MOD(ROWS(H$4:H399)-1,5)+1)</f>
        <v>5.9009999999999998</v>
      </c>
      <c r="AQ399">
        <f>INDEX($AK$4:$AO$131,ROUNDUP(ROWS(H$4:H399)/5,0),MOD(ROWS(H$4:H399)-1,5)+1)</f>
        <v>11.208299999999999</v>
      </c>
      <c r="AZ399">
        <f>INDEX($AT$4:$AX$131,ROUNDUP(ROWS(H$4:H399)/5,0),MOD(ROWS(H$4:H399)-1,5)+1)</f>
        <v>12.010400000000001</v>
      </c>
      <c r="BI399">
        <f>INDEX($BC$4:$BG$131,ROUNDUP(ROWS(H$4:H399)/5,0),MOD(ROWS(H$4:H399)-1,5)+1)</f>
        <v>7.9009999999999998</v>
      </c>
      <c r="BP399">
        <f>INDEX($BJ$4:$BN$131,ROUNDUP(ROWS(H$4:H399)/5,0),MOD(ROWS(H$4:H399)-1,5)+1)</f>
        <v>57.031199999999998</v>
      </c>
    </row>
    <row r="400" spans="7:68" x14ac:dyDescent="0.2">
      <c r="G400">
        <f>INDEX($A$4:$E$131,ROUNDUP(ROWS(H$4:H400)/5,0),MOD(ROWS(H$4:H400)-1,5)+1)</f>
        <v>28</v>
      </c>
      <c r="P400">
        <f>INDEX($J$4:$N$131,ROUNDUP(ROWS(H$4:H400)/5,0),MOD(ROWS(H$4:H400)-1,5)+1)</f>
        <v>6</v>
      </c>
      <c r="Y400">
        <f>INDEX($S$4:$W$131,ROUNDUP(ROWS(H$4:H400)/5,0),MOD(ROWS(H$4:H400)-1,5)+1)</f>
        <v>7640</v>
      </c>
      <c r="AH400">
        <f>INDEX($AB$4:$AF$131,ROUNDUP(ROWS(H$4:H400)/5,0),MOD(ROWS(H$4:H400)-1,5)+1)</f>
        <v>5</v>
      </c>
      <c r="AQ400">
        <f>INDEX($AK$4:$AO$131,ROUNDUP(ROWS(H$4:H400)/5,0),MOD(ROWS(H$4:H400)-1,5)+1)</f>
        <v>4</v>
      </c>
      <c r="AZ400">
        <f>INDEX($AT$4:$AX$131,ROUNDUP(ROWS(H$4:H400)/5,0),MOD(ROWS(H$4:H400)-1,5)+1)</f>
        <v>3</v>
      </c>
      <c r="BI400">
        <f>INDEX($BC$4:$BG$131,ROUNDUP(ROWS(H$4:H400)/5,0),MOD(ROWS(H$4:H400)-1,5)+1)</f>
        <v>7</v>
      </c>
      <c r="BP400">
        <f>INDEX($BJ$4:$BN$131,ROUNDUP(ROWS(H$4:H400)/5,0),MOD(ROWS(H$4:H400)-1,5)+1)</f>
        <v>30</v>
      </c>
    </row>
    <row r="401" spans="7:68" x14ac:dyDescent="0.2">
      <c r="G401">
        <f>INDEX($A$4:$E$131,ROUNDUP(ROWS(H$4:H401)/5,0),MOD(ROWS(H$4:H401)-1,5)+1)</f>
        <v>16.101600000000001</v>
      </c>
      <c r="P401">
        <f>INDEX($J$4:$N$131,ROUNDUP(ROWS(H$4:H401)/5,0),MOD(ROWS(H$4:H401)-1,5)+1)</f>
        <v>1.0423</v>
      </c>
      <c r="Y401">
        <f>INDEX($S$4:$W$131,ROUNDUP(ROWS(H$4:H401)/5,0),MOD(ROWS(H$4:H401)-1,5)+1)</f>
        <v>7441.6930000000002</v>
      </c>
      <c r="AH401">
        <f>INDEX($AB$4:$AF$131,ROUNDUP(ROWS(H$4:H401)/5,0),MOD(ROWS(H$4:H401)-1,5)+1)</f>
        <v>4.0084999999999997</v>
      </c>
      <c r="AQ401">
        <f>INDEX($AK$4:$AO$131,ROUNDUP(ROWS(H$4:H401)/5,0),MOD(ROWS(H$4:H401)-1,5)+1)</f>
        <v>2.0169000000000001</v>
      </c>
      <c r="AZ401">
        <f>INDEX($AT$4:$AX$131,ROUNDUP(ROWS(H$4:H401)/5,0),MOD(ROWS(H$4:H401)-1,5)+1)</f>
        <v>2.0085000000000002</v>
      </c>
      <c r="BI401">
        <f>INDEX($BC$4:$BG$131,ROUNDUP(ROWS(H$4:H401)/5,0),MOD(ROWS(H$4:H401)-1,5)+1)</f>
        <v>5.0168999999999997</v>
      </c>
      <c r="BP401">
        <f>INDEX($BJ$4:$BN$131,ROUNDUP(ROWS(H$4:H401)/5,0),MOD(ROWS(H$4:H401)-1,5)+1)</f>
        <v>25.042300000000001</v>
      </c>
    </row>
    <row r="402" spans="7:68" x14ac:dyDescent="0.2">
      <c r="G402">
        <f>INDEX($A$4:$E$131,ROUNDUP(ROWS(H$4:H402)/5,0),MOD(ROWS(H$4:H402)-1,5)+1)</f>
        <v>16</v>
      </c>
      <c r="P402">
        <f>INDEX($J$4:$N$131,ROUNDUP(ROWS(H$4:H402)/5,0),MOD(ROWS(H$4:H402)-1,5)+1)</f>
        <v>6.1483999999999996</v>
      </c>
      <c r="Y402">
        <f>INDEX($S$4:$W$131,ROUNDUP(ROWS(H$4:H402)/5,0),MOD(ROWS(H$4:H402)-1,5)+1)</f>
        <v>7268.3850000000002</v>
      </c>
      <c r="AH402">
        <f>INDEX($AB$4:$AF$131,ROUNDUP(ROWS(H$4:H402)/5,0),MOD(ROWS(H$4:H402)-1,5)+1)</f>
        <v>3.1419000000000001</v>
      </c>
      <c r="AQ402">
        <f>INDEX($AK$4:$AO$131,ROUNDUP(ROWS(H$4:H402)/5,0),MOD(ROWS(H$4:H402)-1,5)+1)</f>
        <v>4.5742000000000003</v>
      </c>
      <c r="AZ402">
        <f>INDEX($AT$4:$AX$131,ROUNDUP(ROWS(H$4:H402)/5,0),MOD(ROWS(H$4:H402)-1,5)+1)</f>
        <v>5.4322999999999997</v>
      </c>
      <c r="BI402">
        <f>INDEX($BC$4:$BG$131,ROUNDUP(ROWS(H$4:H402)/5,0),MOD(ROWS(H$4:H402)-1,5)+1)</f>
        <v>7.5742000000000003</v>
      </c>
      <c r="BP402">
        <f>INDEX($BJ$4:$BN$131,ROUNDUP(ROWS(H$4:H402)/5,0),MOD(ROWS(H$4:H402)-1,5)+1)</f>
        <v>29.290400000000002</v>
      </c>
    </row>
    <row r="403" spans="7:68" x14ac:dyDescent="0.2">
      <c r="G403">
        <f>INDEX($A$4:$E$131,ROUNDUP(ROWS(H$4:H403)/5,0),MOD(ROWS(H$4:H403)-1,5)+1)</f>
        <v>39.208300000000001</v>
      </c>
      <c r="P403">
        <f>INDEX($J$4:$N$131,ROUNDUP(ROWS(H$4:H403)/5,0),MOD(ROWS(H$4:H403)-1,5)+1)</f>
        <v>14.9779</v>
      </c>
      <c r="Y403">
        <f>INDEX($S$4:$W$131,ROUNDUP(ROWS(H$4:H403)/5,0),MOD(ROWS(H$4:H403)-1,5)+1)</f>
        <v>6514.74</v>
      </c>
      <c r="AH403">
        <f>INDEX($AB$4:$AF$131,ROUNDUP(ROWS(H$4:H403)/5,0),MOD(ROWS(H$4:H403)-1,5)+1)</f>
        <v>4.4504999999999999</v>
      </c>
      <c r="AQ403">
        <f>INDEX($AK$4:$AO$131,ROUNDUP(ROWS(H$4:H403)/5,0),MOD(ROWS(H$4:H403)-1,5)+1)</f>
        <v>8.6263000000000005</v>
      </c>
      <c r="AZ403">
        <f>INDEX($AT$4:$AX$131,ROUNDUP(ROWS(H$4:H403)/5,0),MOD(ROWS(H$4:H403)-1,5)+1)</f>
        <v>8.9009999999999998</v>
      </c>
      <c r="BI403">
        <f>INDEX($BC$4:$BG$131,ROUNDUP(ROWS(H$4:H403)/5,0),MOD(ROWS(H$4:H403)-1,5)+1)</f>
        <v>8.7253000000000007</v>
      </c>
      <c r="BP403">
        <f>INDEX($BJ$4:$BN$131,ROUNDUP(ROWS(H$4:H403)/5,0),MOD(ROWS(H$4:H403)-1,5)+1)</f>
        <v>32.175800000000002</v>
      </c>
    </row>
    <row r="404" spans="7:68" x14ac:dyDescent="0.2">
      <c r="G404">
        <f>INDEX($A$4:$E$131,ROUNDUP(ROWS(H$4:H404)/5,0),MOD(ROWS(H$4:H404)-1,5)+1)</f>
        <v>49.238300000000002</v>
      </c>
      <c r="P404">
        <f>INDEX($J$4:$N$131,ROUNDUP(ROWS(H$4:H404)/5,0),MOD(ROWS(H$4:H404)-1,5)+1)</f>
        <v>70.626999999999995</v>
      </c>
      <c r="Y404">
        <f>INDEX($S$4:$W$131,ROUNDUP(ROWS(H$4:H404)/5,0),MOD(ROWS(H$4:H404)-1,5)+1)</f>
        <v>6178.0860000000002</v>
      </c>
      <c r="AH404">
        <f>INDEX($AB$4:$AF$131,ROUNDUP(ROWS(H$4:H404)/5,0),MOD(ROWS(H$4:H404)-1,5)+1)</f>
        <v>6.8574000000000002</v>
      </c>
      <c r="AQ404">
        <f>INDEX($AK$4:$AO$131,ROUNDUP(ROWS(H$4:H404)/5,0),MOD(ROWS(H$4:H404)-1,5)+1)</f>
        <v>20.525400000000001</v>
      </c>
      <c r="AZ404">
        <f>INDEX($AT$4:$AX$131,ROUNDUP(ROWS(H$4:H404)/5,0),MOD(ROWS(H$4:H404)-1,5)+1)</f>
        <v>68.818399999999997</v>
      </c>
      <c r="BI404">
        <f>INDEX($BC$4:$BG$131,ROUNDUP(ROWS(H$4:H404)/5,0),MOD(ROWS(H$4:H404)-1,5)+1)</f>
        <v>9.6190999999999995</v>
      </c>
      <c r="BP404">
        <f>INDEX($BJ$4:$BN$131,ROUNDUP(ROWS(H$4:H404)/5,0),MOD(ROWS(H$4:H404)-1,5)+1)</f>
        <v>63.337899999999998</v>
      </c>
    </row>
    <row r="405" spans="7:68" x14ac:dyDescent="0.2">
      <c r="G405">
        <f>INDEX($A$4:$E$131,ROUNDUP(ROWS(H$4:H405)/5,0),MOD(ROWS(H$4:H405)-1,5)+1)</f>
        <v>82.671199999999999</v>
      </c>
      <c r="P405">
        <f>INDEX($J$4:$N$131,ROUNDUP(ROWS(H$4:H405)/5,0),MOD(ROWS(H$4:H405)-1,5)+1)</f>
        <v>54.724600000000002</v>
      </c>
      <c r="Y405">
        <f>INDEX($S$4:$W$131,ROUNDUP(ROWS(H$4:H405)/5,0),MOD(ROWS(H$4:H405)-1,5)+1)</f>
        <v>6578.8670000000002</v>
      </c>
      <c r="AH405">
        <f>INDEX($AB$4:$AF$131,ROUNDUP(ROWS(H$4:H405)/5,0),MOD(ROWS(H$4:H405)-1,5)+1)</f>
        <v>7.5124000000000004</v>
      </c>
      <c r="AQ405">
        <f>INDEX($AK$4:$AO$131,ROUNDUP(ROWS(H$4:H405)/5,0),MOD(ROWS(H$4:H405)-1,5)+1)</f>
        <v>22.6113</v>
      </c>
      <c r="AZ405">
        <f>INDEX($AT$4:$AX$131,ROUNDUP(ROWS(H$4:H405)/5,0),MOD(ROWS(H$4:H405)-1,5)+1)</f>
        <v>56.724600000000002</v>
      </c>
      <c r="BI405">
        <f>INDEX($BC$4:$BG$131,ROUNDUP(ROWS(H$4:H405)/5,0),MOD(ROWS(H$4:H405)-1,5)+1)</f>
        <v>10</v>
      </c>
      <c r="BP405">
        <f>INDEX($BJ$4:$BN$131,ROUNDUP(ROWS(H$4:H405)/5,0),MOD(ROWS(H$4:H405)-1,5)+1)</f>
        <v>61.0319</v>
      </c>
    </row>
    <row r="406" spans="7:68" x14ac:dyDescent="0.2">
      <c r="G406">
        <f>INDEX($A$4:$E$131,ROUNDUP(ROWS(H$4:H406)/5,0),MOD(ROWS(H$4:H406)-1,5)+1)</f>
        <v>89.222700000000003</v>
      </c>
      <c r="P406">
        <f>INDEX($J$4:$N$131,ROUNDUP(ROWS(H$4:H406)/5,0),MOD(ROWS(H$4:H406)-1,5)+1)</f>
        <v>6.1367000000000003</v>
      </c>
      <c r="Y406">
        <f>INDEX($S$4:$W$131,ROUNDUP(ROWS(H$4:H406)/5,0),MOD(ROWS(H$4:H406)-1,5)+1)</f>
        <v>6434.5959999999995</v>
      </c>
      <c r="AH406">
        <f>INDEX($AB$4:$AF$131,ROUNDUP(ROWS(H$4:H406)/5,0),MOD(ROWS(H$4:H406)-1,5)+1)</f>
        <v>7</v>
      </c>
      <c r="AQ406">
        <f>INDEX($AK$4:$AO$131,ROUNDUP(ROWS(H$4:H406)/5,0),MOD(ROWS(H$4:H406)-1,5)+1)</f>
        <v>13.726599999999999</v>
      </c>
      <c r="AZ406">
        <f>INDEX($AT$4:$AX$131,ROUNDUP(ROWS(H$4:H406)/5,0),MOD(ROWS(H$4:H406)-1,5)+1)</f>
        <v>6</v>
      </c>
      <c r="BI406">
        <f>INDEX($BC$4:$BG$131,ROUNDUP(ROWS(H$4:H406)/5,0),MOD(ROWS(H$4:H406)-1,5)+1)</f>
        <v>11.7806</v>
      </c>
      <c r="BP406">
        <f>INDEX($BJ$4:$BN$131,ROUNDUP(ROWS(H$4:H406)/5,0),MOD(ROWS(H$4:H406)-1,5)+1)</f>
        <v>52.532600000000002</v>
      </c>
    </row>
    <row r="407" spans="7:68" x14ac:dyDescent="0.2">
      <c r="G407">
        <f>INDEX($A$4:$E$131,ROUNDUP(ROWS(H$4:H407)/5,0),MOD(ROWS(H$4:H407)-1,5)+1)</f>
        <v>41.259099999999997</v>
      </c>
      <c r="P407">
        <f>INDEX($J$4:$N$131,ROUNDUP(ROWS(H$4:H407)/5,0),MOD(ROWS(H$4:H407)-1,5)+1)</f>
        <v>10.225899999999999</v>
      </c>
      <c r="Y407">
        <f>INDEX($S$4:$W$131,ROUNDUP(ROWS(H$4:H407)/5,0),MOD(ROWS(H$4:H407)-1,5)+1)</f>
        <v>4730.0389999999998</v>
      </c>
      <c r="AH407">
        <f>INDEX($AB$4:$AF$131,ROUNDUP(ROWS(H$4:H407)/5,0),MOD(ROWS(H$4:H407)-1,5)+1)</f>
        <v>6.7740999999999998</v>
      </c>
      <c r="AQ407">
        <f>INDEX($AK$4:$AO$131,ROUNDUP(ROWS(H$4:H407)/5,0),MOD(ROWS(H$4:H407)-1,5)+1)</f>
        <v>6.4518000000000004</v>
      </c>
      <c r="AZ407">
        <f>INDEX($AT$4:$AX$131,ROUNDUP(ROWS(H$4:H407)/5,0),MOD(ROWS(H$4:H407)-1,5)+1)</f>
        <v>7.8072999999999997</v>
      </c>
      <c r="BI407">
        <f>INDEX($BC$4:$BG$131,ROUNDUP(ROWS(H$4:H407)/5,0),MOD(ROWS(H$4:H407)-1,5)+1)</f>
        <v>14.3223</v>
      </c>
      <c r="BP407">
        <f>INDEX($BJ$4:$BN$131,ROUNDUP(ROWS(H$4:H407)/5,0),MOD(ROWS(H$4:H407)-1,5)+1)</f>
        <v>73.159499999999994</v>
      </c>
    </row>
    <row r="408" spans="7:68" x14ac:dyDescent="0.2">
      <c r="G408">
        <f>INDEX($A$4:$E$131,ROUNDUP(ROWS(H$4:H408)/5,0),MOD(ROWS(H$4:H408)-1,5)+1)</f>
        <v>46.552100000000003</v>
      </c>
      <c r="P408">
        <f>INDEX($J$4:$N$131,ROUNDUP(ROWS(H$4:H408)/5,0),MOD(ROWS(H$4:H408)-1,5)+1)</f>
        <v>10.6328</v>
      </c>
      <c r="Y408">
        <f>INDEX($S$4:$W$131,ROUNDUP(ROWS(H$4:H408)/5,0),MOD(ROWS(H$4:H408)-1,5)+1)</f>
        <v>3203.0210000000002</v>
      </c>
      <c r="AH408">
        <f>INDEX($AB$4:$AF$131,ROUNDUP(ROWS(H$4:H408)/5,0),MOD(ROWS(H$4:H408)-1,5)+1)</f>
        <v>6</v>
      </c>
      <c r="AQ408">
        <f>INDEX($AK$4:$AO$131,ROUNDUP(ROWS(H$4:H408)/5,0),MOD(ROWS(H$4:H408)-1,5)+1)</f>
        <v>7.6327999999999996</v>
      </c>
      <c r="AZ408">
        <f>INDEX($AT$4:$AX$131,ROUNDUP(ROWS(H$4:H408)/5,0),MOD(ROWS(H$4:H408)-1,5)+1)</f>
        <v>13.265599999999999</v>
      </c>
      <c r="BI408">
        <f>INDEX($BC$4:$BG$131,ROUNDUP(ROWS(H$4:H408)/5,0),MOD(ROWS(H$4:H408)-1,5)+1)</f>
        <v>11.265599999999999</v>
      </c>
      <c r="BP408">
        <f>INDEX($BJ$4:$BN$131,ROUNDUP(ROWS(H$4:H408)/5,0),MOD(ROWS(H$4:H408)-1,5)+1)</f>
        <v>57.674500000000002</v>
      </c>
    </row>
    <row r="409" spans="7:68" x14ac:dyDescent="0.2">
      <c r="G409">
        <f>INDEX($A$4:$E$131,ROUNDUP(ROWS(H$4:H409)/5,0),MOD(ROWS(H$4:H409)-1,5)+1)</f>
        <v>29</v>
      </c>
      <c r="P409">
        <f>INDEX($J$4:$N$131,ROUNDUP(ROWS(H$4:H409)/5,0),MOD(ROWS(H$4:H409)-1,5)+1)</f>
        <v>8</v>
      </c>
      <c r="Y409">
        <f>INDEX($S$4:$W$131,ROUNDUP(ROWS(H$4:H409)/5,0),MOD(ROWS(H$4:H409)-1,5)+1)</f>
        <v>7240</v>
      </c>
      <c r="AH409">
        <f>INDEX($AB$4:$AF$131,ROUNDUP(ROWS(H$4:H409)/5,0),MOD(ROWS(H$4:H409)-1,5)+1)</f>
        <v>6</v>
      </c>
      <c r="AQ409">
        <f>INDEX($AK$4:$AO$131,ROUNDUP(ROWS(H$4:H409)/5,0),MOD(ROWS(H$4:H409)-1,5)+1)</f>
        <v>5</v>
      </c>
      <c r="AZ409">
        <f>INDEX($AT$4:$AX$131,ROUNDUP(ROWS(H$4:H409)/5,0),MOD(ROWS(H$4:H409)-1,5)+1)</f>
        <v>8</v>
      </c>
      <c r="BI409">
        <f>INDEX($BC$4:$BG$131,ROUNDUP(ROWS(H$4:H409)/5,0),MOD(ROWS(H$4:H409)-1,5)+1)</f>
        <v>6</v>
      </c>
      <c r="BP409">
        <f>INDEX($BJ$4:$BN$131,ROUNDUP(ROWS(H$4:H409)/5,0),MOD(ROWS(H$4:H409)-1,5)+1)</f>
        <v>41</v>
      </c>
    </row>
    <row r="410" spans="7:68" x14ac:dyDescent="0.2">
      <c r="G410">
        <f>INDEX($A$4:$E$131,ROUNDUP(ROWS(H$4:H410)/5,0),MOD(ROWS(H$4:H410)-1,5)+1)</f>
        <v>22.0501</v>
      </c>
      <c r="P410">
        <f>INDEX($J$4:$N$131,ROUNDUP(ROWS(H$4:H410)/5,0),MOD(ROWS(H$4:H410)-1,5)+1)</f>
        <v>8</v>
      </c>
      <c r="Y410">
        <f>INDEX($S$4:$W$131,ROUNDUP(ROWS(H$4:H410)/5,0),MOD(ROWS(H$4:H410)-1,5)+1)</f>
        <v>12502.04</v>
      </c>
      <c r="AH410">
        <f>INDEX($AB$4:$AF$131,ROUNDUP(ROWS(H$4:H410)/5,0),MOD(ROWS(H$4:H410)-1,5)+1)</f>
        <v>6.9927999999999999</v>
      </c>
      <c r="AQ410">
        <f>INDEX($AK$4:$AO$131,ROUNDUP(ROWS(H$4:H410)/5,0),MOD(ROWS(H$4:H410)-1,5)+1)</f>
        <v>4.0072000000000001</v>
      </c>
      <c r="AZ410">
        <f>INDEX($AT$4:$AX$131,ROUNDUP(ROWS(H$4:H410)/5,0),MOD(ROWS(H$4:H410)-1,5)+1)</f>
        <v>12.9642</v>
      </c>
      <c r="BI410">
        <f>INDEX($BC$4:$BG$131,ROUNDUP(ROWS(H$4:H410)/5,0),MOD(ROWS(H$4:H410)-1,5)+1)</f>
        <v>4.0143000000000004</v>
      </c>
      <c r="BP410">
        <f>INDEX($BJ$4:$BN$131,ROUNDUP(ROWS(H$4:H410)/5,0),MOD(ROWS(H$4:H410)-1,5)+1)</f>
        <v>30.078800000000001</v>
      </c>
    </row>
    <row r="411" spans="7:68" x14ac:dyDescent="0.2">
      <c r="G411">
        <f>INDEX($A$4:$E$131,ROUNDUP(ROWS(H$4:H411)/5,0),MOD(ROWS(H$4:H411)-1,5)+1)</f>
        <v>13.354200000000001</v>
      </c>
      <c r="P411">
        <f>INDEX($J$4:$N$131,ROUNDUP(ROWS(H$4:H411)/5,0),MOD(ROWS(H$4:H411)-1,5)+1)</f>
        <v>17.510400000000001</v>
      </c>
      <c r="Y411">
        <f>INDEX($S$4:$W$131,ROUNDUP(ROWS(H$4:H411)/5,0),MOD(ROWS(H$4:H411)-1,5)+1)</f>
        <v>7698.3329999999996</v>
      </c>
      <c r="AH411">
        <f>INDEX($AB$4:$AF$131,ROUNDUP(ROWS(H$4:H411)/5,0),MOD(ROWS(H$4:H411)-1,5)+1)</f>
        <v>6.1353999999999997</v>
      </c>
      <c r="AQ411">
        <f>INDEX($AK$4:$AO$131,ROUNDUP(ROWS(H$4:H411)/5,0),MOD(ROWS(H$4:H411)-1,5)+1)</f>
        <v>5.7291999999999996</v>
      </c>
      <c r="AZ411">
        <f>INDEX($AT$4:$AX$131,ROUNDUP(ROWS(H$4:H411)/5,0),MOD(ROWS(H$4:H411)-1,5)+1)</f>
        <v>20.781300000000002</v>
      </c>
      <c r="BI411">
        <f>INDEX($BC$4:$BG$131,ROUNDUP(ROWS(H$4:H411)/5,0),MOD(ROWS(H$4:H411)-1,5)+1)</f>
        <v>5.7291999999999996</v>
      </c>
      <c r="BP411">
        <f>INDEX($BJ$4:$BN$131,ROUNDUP(ROWS(H$4:H411)/5,0),MOD(ROWS(H$4:H411)-1,5)+1)</f>
        <v>44.697899999999997</v>
      </c>
    </row>
    <row r="412" spans="7:68" x14ac:dyDescent="0.2">
      <c r="G412">
        <f>INDEX($A$4:$E$131,ROUNDUP(ROWS(H$4:H412)/5,0),MOD(ROWS(H$4:H412)-1,5)+1)</f>
        <v>11.237</v>
      </c>
      <c r="P412">
        <f>INDEX($J$4:$N$131,ROUNDUP(ROWS(H$4:H412)/5,0),MOD(ROWS(H$4:H412)-1,5)+1)</f>
        <v>9.8437999999999999</v>
      </c>
      <c r="Y412">
        <f>INDEX($S$4:$W$131,ROUNDUP(ROWS(H$4:H412)/5,0),MOD(ROWS(H$4:H412)-1,5)+1)</f>
        <v>10526.2</v>
      </c>
      <c r="AH412">
        <f>INDEX($AB$4:$AF$131,ROUNDUP(ROWS(H$4:H412)/5,0),MOD(ROWS(H$4:H412)-1,5)+1)</f>
        <v>5.2370000000000001</v>
      </c>
      <c r="AQ412">
        <f>INDEX($AK$4:$AO$131,ROUNDUP(ROWS(H$4:H412)/5,0),MOD(ROWS(H$4:H412)-1,5)+1)</f>
        <v>2.9479000000000002</v>
      </c>
      <c r="AZ412">
        <f>INDEX($AT$4:$AX$131,ROUNDUP(ROWS(H$4:H412)/5,0),MOD(ROWS(H$4:H412)-1,5)+1)</f>
        <v>9.0286000000000008</v>
      </c>
      <c r="BI412">
        <f>INDEX($BC$4:$BG$131,ROUNDUP(ROWS(H$4:H412)/5,0),MOD(ROWS(H$4:H412)-1,5)+1)</f>
        <v>9.0520999999999994</v>
      </c>
      <c r="BP412">
        <f>INDEX($BJ$4:$BN$131,ROUNDUP(ROWS(H$4:H412)/5,0),MOD(ROWS(H$4:H412)-1,5)+1)</f>
        <v>48.526000000000003</v>
      </c>
    </row>
    <row r="413" spans="7:68" x14ac:dyDescent="0.2">
      <c r="G413">
        <f>INDEX($A$4:$E$131,ROUNDUP(ROWS(H$4:H413)/5,0),MOD(ROWS(H$4:H413)-1,5)+1)</f>
        <v>24.979199999999999</v>
      </c>
      <c r="P413">
        <f>INDEX($J$4:$N$131,ROUNDUP(ROWS(H$4:H413)/5,0),MOD(ROWS(H$4:H413)-1,5)+1)</f>
        <v>5.7291999999999996</v>
      </c>
      <c r="Y413">
        <f>INDEX($S$4:$W$131,ROUNDUP(ROWS(H$4:H413)/5,0),MOD(ROWS(H$4:H413)-1,5)+1)</f>
        <v>9225.4169999999995</v>
      </c>
      <c r="AH413">
        <f>INDEX($AB$4:$AF$131,ROUNDUP(ROWS(H$4:H413)/5,0),MOD(ROWS(H$4:H413)-1,5)+1)</f>
        <v>5</v>
      </c>
      <c r="AQ413">
        <f>INDEX($AK$4:$AO$131,ROUNDUP(ROWS(H$4:H413)/5,0),MOD(ROWS(H$4:H413)-1,5)+1)</f>
        <v>5.1771000000000003</v>
      </c>
      <c r="AZ413">
        <f>INDEX($AT$4:$AX$131,ROUNDUP(ROWS(H$4:H413)/5,0),MOD(ROWS(H$4:H413)-1,5)+1)</f>
        <v>5</v>
      </c>
      <c r="BI413">
        <f>INDEX($BC$4:$BG$131,ROUNDUP(ROWS(H$4:H413)/5,0),MOD(ROWS(H$4:H413)-1,5)+1)</f>
        <v>8.0937000000000001</v>
      </c>
      <c r="BP413">
        <f>INDEX($BJ$4:$BN$131,ROUNDUP(ROWS(H$4:H413)/5,0),MOD(ROWS(H$4:H413)-1,5)+1)</f>
        <v>42.645800000000001</v>
      </c>
    </row>
    <row r="414" spans="7:68" x14ac:dyDescent="0.2">
      <c r="G414">
        <f>INDEX($A$4:$E$131,ROUNDUP(ROWS(H$4:H414)/5,0),MOD(ROWS(H$4:H414)-1,5)+1)</f>
        <v>41.145800000000001</v>
      </c>
      <c r="P414">
        <f>INDEX($J$4:$N$131,ROUNDUP(ROWS(H$4:H414)/5,0),MOD(ROWS(H$4:H414)-1,5)+1)</f>
        <v>6.0182000000000002</v>
      </c>
      <c r="Y414">
        <f>INDEX($S$4:$W$131,ROUNDUP(ROWS(H$4:H414)/5,0),MOD(ROWS(H$4:H414)-1,5)+1)</f>
        <v>5599.8959999999997</v>
      </c>
      <c r="AH414">
        <f>INDEX($AB$4:$AF$131,ROUNDUP(ROWS(H$4:H414)/5,0),MOD(ROWS(H$4:H414)-1,5)+1)</f>
        <v>5</v>
      </c>
      <c r="AQ414">
        <f>INDEX($AK$4:$AO$131,ROUNDUP(ROWS(H$4:H414)/5,0),MOD(ROWS(H$4:H414)-1,5)+1)</f>
        <v>8.0182000000000002</v>
      </c>
      <c r="AZ414">
        <f>INDEX($AT$4:$AX$131,ROUNDUP(ROWS(H$4:H414)/5,0),MOD(ROWS(H$4:H414)-1,5)+1)</f>
        <v>5.5091000000000001</v>
      </c>
      <c r="BI414">
        <f>INDEX($BC$4:$BG$131,ROUNDUP(ROWS(H$4:H414)/5,0),MOD(ROWS(H$4:H414)-1,5)+1)</f>
        <v>7</v>
      </c>
      <c r="BP414">
        <f>INDEX($BJ$4:$BN$131,ROUNDUP(ROWS(H$4:H414)/5,0),MOD(ROWS(H$4:H414)-1,5)+1)</f>
        <v>37.472700000000003</v>
      </c>
    </row>
    <row r="415" spans="7:68" x14ac:dyDescent="0.2">
      <c r="G415">
        <f>INDEX($A$4:$E$131,ROUNDUP(ROWS(H$4:H415)/5,0),MOD(ROWS(H$4:H415)-1,5)+1)</f>
        <v>60.875700000000002</v>
      </c>
      <c r="P415">
        <f>INDEX($J$4:$N$131,ROUNDUP(ROWS(H$4:H415)/5,0),MOD(ROWS(H$4:H415)-1,5)+1)</f>
        <v>13.961600000000001</v>
      </c>
      <c r="Y415">
        <f>INDEX($S$4:$W$131,ROUNDUP(ROWS(H$4:H415)/5,0),MOD(ROWS(H$4:H415)-1,5)+1)</f>
        <v>7576.0020000000004</v>
      </c>
      <c r="AH415">
        <f>INDEX($AB$4:$AF$131,ROUNDUP(ROWS(H$4:H415)/5,0),MOD(ROWS(H$4:H415)-1,5)+1)</f>
        <v>5</v>
      </c>
      <c r="AQ415">
        <f>INDEX($AK$4:$AO$131,ROUNDUP(ROWS(H$4:H415)/5,0),MOD(ROWS(H$4:H415)-1,5)+1)</f>
        <v>12.276</v>
      </c>
      <c r="AZ415">
        <f>INDEX($AT$4:$AX$131,ROUNDUP(ROWS(H$4:H415)/5,0),MOD(ROWS(H$4:H415)-1,5)+1)</f>
        <v>14.190099999999999</v>
      </c>
      <c r="BI415">
        <f>INDEX($BC$4:$BG$131,ROUNDUP(ROWS(H$4:H415)/5,0),MOD(ROWS(H$4:H415)-1,5)+1)</f>
        <v>5.7714999999999996</v>
      </c>
      <c r="BP415">
        <f>INDEX($BJ$4:$BN$131,ROUNDUP(ROWS(H$4:H415)/5,0),MOD(ROWS(H$4:H415)-1,5)+1)</f>
        <v>47.056600000000003</v>
      </c>
    </row>
    <row r="416" spans="7:68" x14ac:dyDescent="0.2">
      <c r="G416">
        <f>INDEX($A$4:$E$131,ROUNDUP(ROWS(H$4:H416)/5,0),MOD(ROWS(H$4:H416)-1,5)+1)</f>
        <v>87.125</v>
      </c>
      <c r="P416">
        <f>INDEX($J$4:$N$131,ROUNDUP(ROWS(H$4:H416)/5,0),MOD(ROWS(H$4:H416)-1,5)+1)</f>
        <v>27.707000000000001</v>
      </c>
      <c r="Y416">
        <f>INDEX($S$4:$W$131,ROUNDUP(ROWS(H$4:H416)/5,0),MOD(ROWS(H$4:H416)-1,5)+1)</f>
        <v>12598.98</v>
      </c>
      <c r="AH416">
        <f>INDEX($AB$4:$AF$131,ROUNDUP(ROWS(H$4:H416)/5,0),MOD(ROWS(H$4:H416)-1,5)+1)</f>
        <v>5.2851999999999997</v>
      </c>
      <c r="AQ416">
        <f>INDEX($AK$4:$AO$131,ROUNDUP(ROWS(H$4:H416)/5,0),MOD(ROWS(H$4:H416)-1,5)+1)</f>
        <v>18.425799999999999</v>
      </c>
      <c r="AZ416">
        <f>INDEX($AT$4:$AX$131,ROUNDUP(ROWS(H$4:H416)/5,0),MOD(ROWS(H$4:H416)-1,5)+1)</f>
        <v>31.417999999999999</v>
      </c>
      <c r="BI416">
        <f>INDEX($BC$4:$BG$131,ROUNDUP(ROWS(H$4:H416)/5,0),MOD(ROWS(H$4:H416)-1,5)+1)</f>
        <v>4.2851999999999997</v>
      </c>
      <c r="BP416">
        <f>INDEX($BJ$4:$BN$131,ROUNDUP(ROWS(H$4:H416)/5,0),MOD(ROWS(H$4:H416)-1,5)+1)</f>
        <v>60.718699999999998</v>
      </c>
    </row>
    <row r="417" spans="7:68" x14ac:dyDescent="0.2">
      <c r="G417">
        <f>INDEX($A$4:$E$131,ROUNDUP(ROWS(H$4:H417)/5,0),MOD(ROWS(H$4:H417)-1,5)+1)</f>
        <v>98.100300000000004</v>
      </c>
      <c r="P417">
        <f>INDEX($J$4:$N$131,ROUNDUP(ROWS(H$4:H417)/5,0),MOD(ROWS(H$4:H417)-1,5)+1)</f>
        <v>36.839199999999998</v>
      </c>
      <c r="Y417">
        <f>INDEX($S$4:$W$131,ROUNDUP(ROWS(H$4:H417)/5,0),MOD(ROWS(H$4:H417)-1,5)+1)</f>
        <v>9805.82</v>
      </c>
      <c r="AH417">
        <f>INDEX($AB$4:$AF$131,ROUNDUP(ROWS(H$4:H417)/5,0),MOD(ROWS(H$4:H417)-1,5)+1)</f>
        <v>6</v>
      </c>
      <c r="AQ417">
        <f>INDEX($AK$4:$AO$131,ROUNDUP(ROWS(H$4:H417)/5,0),MOD(ROWS(H$4:H417)-1,5)+1)</f>
        <v>20.3919</v>
      </c>
      <c r="AZ417">
        <f>INDEX($AT$4:$AX$131,ROUNDUP(ROWS(H$4:H417)/5,0),MOD(ROWS(H$4:H417)-1,5)+1)</f>
        <v>43.713500000000003</v>
      </c>
      <c r="BI417">
        <f>INDEX($BC$4:$BG$131,ROUNDUP(ROWS(H$4:H417)/5,0),MOD(ROWS(H$4:H417)-1,5)+1)</f>
        <v>4.8391999999999999</v>
      </c>
      <c r="BP417">
        <f>INDEX($BJ$4:$BN$131,ROUNDUP(ROWS(H$4:H417)/5,0),MOD(ROWS(H$4:H417)-1,5)+1)</f>
        <v>53.231099999999998</v>
      </c>
    </row>
    <row r="418" spans="7:68" x14ac:dyDescent="0.2">
      <c r="G418">
        <f>INDEX($A$4:$E$131,ROUNDUP(ROWS(H$4:H418)/5,0),MOD(ROWS(H$4:H418)-1,5)+1)</f>
        <v>35.395800000000001</v>
      </c>
      <c r="P418">
        <f>INDEX($J$4:$N$131,ROUNDUP(ROWS(H$4:H418)/5,0),MOD(ROWS(H$4:H418)-1,5)+1)</f>
        <v>34.791699999999999</v>
      </c>
      <c r="Y418">
        <f>INDEX($S$4:$W$131,ROUNDUP(ROWS(H$4:H418)/5,0),MOD(ROWS(H$4:H418)-1,5)+1)</f>
        <v>7660.8329999999996</v>
      </c>
      <c r="AH418">
        <f>INDEX($AB$4:$AF$131,ROUNDUP(ROWS(H$4:H418)/5,0),MOD(ROWS(H$4:H418)-1,5)+1)</f>
        <v>5.9245000000000001</v>
      </c>
      <c r="AQ418">
        <f>INDEX($AK$4:$AO$131,ROUNDUP(ROWS(H$4:H418)/5,0),MOD(ROWS(H$4:H418)-1,5)+1)</f>
        <v>11.6602</v>
      </c>
      <c r="AZ418">
        <f>INDEX($AT$4:$AX$131,ROUNDUP(ROWS(H$4:H418)/5,0),MOD(ROWS(H$4:H418)-1,5)+1)</f>
        <v>35.791699999999999</v>
      </c>
      <c r="BI418">
        <f>INDEX($BC$4:$BG$131,ROUNDUP(ROWS(H$4:H418)/5,0),MOD(ROWS(H$4:H418)-1,5)+1)</f>
        <v>4.0754999999999999</v>
      </c>
      <c r="BP418">
        <f>INDEX($BJ$4:$BN$131,ROUNDUP(ROWS(H$4:H418)/5,0),MOD(ROWS(H$4:H418)-1,5)+1)</f>
        <v>43.697899999999997</v>
      </c>
    </row>
    <row r="419" spans="7:68" x14ac:dyDescent="0.2">
      <c r="G419">
        <f>INDEX($A$4:$E$131,ROUNDUP(ROWS(H$4:H419)/5,0),MOD(ROWS(H$4:H419)-1,5)+1)</f>
        <v>20</v>
      </c>
      <c r="P419">
        <f>INDEX($J$4:$N$131,ROUNDUP(ROWS(H$4:H419)/5,0),MOD(ROWS(H$4:H419)-1,5)+1)</f>
        <v>4</v>
      </c>
      <c r="Y419">
        <f>INDEX($S$4:$W$131,ROUNDUP(ROWS(H$4:H419)/5,0),MOD(ROWS(H$4:H419)-1,5)+1)</f>
        <v>10740</v>
      </c>
      <c r="AH419">
        <f>INDEX($AB$4:$AF$131,ROUNDUP(ROWS(H$4:H419)/5,0),MOD(ROWS(H$4:H419)-1,5)+1)</f>
        <v>4</v>
      </c>
      <c r="AQ419">
        <f>INDEX($AK$4:$AO$131,ROUNDUP(ROWS(H$4:H419)/5,0),MOD(ROWS(H$4:H419)-1,5)+1)</f>
        <v>3</v>
      </c>
      <c r="AZ419">
        <f>INDEX($AT$4:$AX$131,ROUNDUP(ROWS(H$4:H419)/5,0),MOD(ROWS(H$4:H419)-1,5)+1)</f>
        <v>5</v>
      </c>
      <c r="BI419">
        <f>INDEX($BC$4:$BG$131,ROUNDUP(ROWS(H$4:H419)/5,0),MOD(ROWS(H$4:H419)-1,5)+1)</f>
        <v>6</v>
      </c>
      <c r="BP419">
        <f>INDEX($BJ$4:$BN$131,ROUNDUP(ROWS(H$4:H419)/5,0),MOD(ROWS(H$4:H419)-1,5)+1)</f>
        <v>36</v>
      </c>
    </row>
    <row r="420" spans="7:68" x14ac:dyDescent="0.2">
      <c r="G420">
        <f>INDEX($A$4:$E$131,ROUNDUP(ROWS(H$4:H420)/5,0),MOD(ROWS(H$4:H420)-1,5)+1)</f>
        <v>13.4102</v>
      </c>
      <c r="P420">
        <f>INDEX($J$4:$N$131,ROUNDUP(ROWS(H$4:H420)/5,0),MOD(ROWS(H$4:H420)-1,5)+1)</f>
        <v>4</v>
      </c>
      <c r="Y420">
        <f>INDEX($S$4:$W$131,ROUNDUP(ROWS(H$4:H420)/5,0),MOD(ROWS(H$4:H420)-1,5)+1)</f>
        <v>13375.94</v>
      </c>
      <c r="AH420">
        <f>INDEX($AB$4:$AF$131,ROUNDUP(ROWS(H$4:H420)/5,0),MOD(ROWS(H$4:H420)-1,5)+1)</f>
        <v>4.9413999999999998</v>
      </c>
      <c r="AQ420">
        <f>INDEX($AK$4:$AO$131,ROUNDUP(ROWS(H$4:H420)/5,0),MOD(ROWS(H$4:H420)-1,5)+1)</f>
        <v>2.0586000000000002</v>
      </c>
      <c r="AZ420">
        <f>INDEX($AT$4:$AX$131,ROUNDUP(ROWS(H$4:H420)/5,0),MOD(ROWS(H$4:H420)-1,5)+1)</f>
        <v>8.7655999999999992</v>
      </c>
      <c r="BI420">
        <f>INDEX($BC$4:$BG$131,ROUNDUP(ROWS(H$4:H420)/5,0),MOD(ROWS(H$4:H420)-1,5)+1)</f>
        <v>8.8241999999999994</v>
      </c>
      <c r="BP420">
        <f>INDEX($BJ$4:$BN$131,ROUNDUP(ROWS(H$4:H420)/5,0),MOD(ROWS(H$4:H420)-1,5)+1)</f>
        <v>30.351600000000001</v>
      </c>
    </row>
    <row r="421" spans="7:68" x14ac:dyDescent="0.2">
      <c r="G421">
        <f>INDEX($A$4:$E$131,ROUNDUP(ROWS(H$4:H421)/5,0),MOD(ROWS(H$4:H421)-1,5)+1)</f>
        <v>22.023399999999999</v>
      </c>
      <c r="P421">
        <f>INDEX($J$4:$N$131,ROUNDUP(ROWS(H$4:H421)/5,0),MOD(ROWS(H$4:H421)-1,5)+1)</f>
        <v>5.6406000000000001</v>
      </c>
      <c r="Y421">
        <f>INDEX($S$4:$W$131,ROUNDUP(ROWS(H$4:H421)/5,0),MOD(ROWS(H$4:H421)-1,5)+1)</f>
        <v>9438.4380000000001</v>
      </c>
      <c r="AH421">
        <f>INDEX($AB$4:$AF$131,ROUNDUP(ROWS(H$4:H421)/5,0),MOD(ROWS(H$4:H421)-1,5)+1)</f>
        <v>6.6406000000000001</v>
      </c>
      <c r="AQ421">
        <f>INDEX($AK$4:$AO$131,ROUNDUP(ROWS(H$4:H421)/5,0),MOD(ROWS(H$4:H421)-1,5)+1)</f>
        <v>3.6406000000000001</v>
      </c>
      <c r="AZ421">
        <f>INDEX($AT$4:$AX$131,ROUNDUP(ROWS(H$4:H421)/5,0),MOD(ROWS(H$4:H421)-1,5)+1)</f>
        <v>8.1797000000000004</v>
      </c>
      <c r="BI421">
        <f>INDEX($BC$4:$BG$131,ROUNDUP(ROWS(H$4:H421)/5,0),MOD(ROWS(H$4:H421)-1,5)+1)</f>
        <v>10.640599999999999</v>
      </c>
      <c r="BP421">
        <f>INDEX($BJ$4:$BN$131,ROUNDUP(ROWS(H$4:H421)/5,0),MOD(ROWS(H$4:H421)-1,5)+1)</f>
        <v>32.460900000000002</v>
      </c>
    </row>
    <row r="422" spans="7:68" x14ac:dyDescent="0.2">
      <c r="G422">
        <f>INDEX($A$4:$E$131,ROUNDUP(ROWS(H$4:H422)/5,0),MOD(ROWS(H$4:H422)-1,5)+1)</f>
        <v>30.2988</v>
      </c>
      <c r="P422">
        <f>INDEX($J$4:$N$131,ROUNDUP(ROWS(H$4:H422)/5,0),MOD(ROWS(H$4:H422)-1,5)+1)</f>
        <v>10.199199999999999</v>
      </c>
      <c r="Y422">
        <f>INDEX($S$4:$W$131,ROUNDUP(ROWS(H$4:H422)/5,0),MOD(ROWS(H$4:H422)-1,5)+1)</f>
        <v>5180.625</v>
      </c>
      <c r="AH422">
        <f>INDEX($AB$4:$AF$131,ROUNDUP(ROWS(H$4:H422)/5,0),MOD(ROWS(H$4:H422)-1,5)+1)</f>
        <v>7.6999000000000004</v>
      </c>
      <c r="AQ422">
        <f>INDEX($AK$4:$AO$131,ROUNDUP(ROWS(H$4:H422)/5,0),MOD(ROWS(H$4:H422)-1,5)+1)</f>
        <v>5.3997000000000002</v>
      </c>
      <c r="AZ422">
        <f>INDEX($AT$4:$AX$131,ROUNDUP(ROWS(H$4:H422)/5,0),MOD(ROWS(H$4:H422)-1,5)+1)</f>
        <v>11.4993</v>
      </c>
      <c r="BI422">
        <f>INDEX($BC$4:$BG$131,ROUNDUP(ROWS(H$4:H422)/5,0),MOD(ROWS(H$4:H422)-1,5)+1)</f>
        <v>13.099600000000001</v>
      </c>
      <c r="BP422">
        <f>INDEX($BJ$4:$BN$131,ROUNDUP(ROWS(H$4:H422)/5,0),MOD(ROWS(H$4:H422)-1,5)+1)</f>
        <v>48.397100000000002</v>
      </c>
    </row>
    <row r="423" spans="7:68" x14ac:dyDescent="0.2">
      <c r="G423">
        <f>INDEX($A$4:$E$131,ROUNDUP(ROWS(H$4:H423)/5,0),MOD(ROWS(H$4:H423)-1,5)+1)</f>
        <v>47.915999999999997</v>
      </c>
      <c r="P423">
        <f>INDEX($J$4:$N$131,ROUNDUP(ROWS(H$4:H423)/5,0),MOD(ROWS(H$4:H423)-1,5)+1)</f>
        <v>26.916</v>
      </c>
      <c r="Y423">
        <f>INDEX($S$4:$W$131,ROUNDUP(ROWS(H$4:H423)/5,0),MOD(ROWS(H$4:H423)-1,5)+1)</f>
        <v>3100.7420000000002</v>
      </c>
      <c r="AH423">
        <f>INDEX($AB$4:$AF$131,ROUNDUP(ROWS(H$4:H423)/5,0),MOD(ROWS(H$4:H423)-1,5)+1)</f>
        <v>11.551399999999999</v>
      </c>
      <c r="AQ423">
        <f>INDEX($AK$4:$AO$131,ROUNDUP(ROWS(H$4:H423)/5,0),MOD(ROWS(H$4:H423)-1,5)+1)</f>
        <v>12.3926</v>
      </c>
      <c r="AZ423">
        <f>INDEX($AT$4:$AX$131,ROUNDUP(ROWS(H$4:H423)/5,0),MOD(ROWS(H$4:H423)-1,5)+1)</f>
        <v>31.467400000000001</v>
      </c>
      <c r="BI423">
        <f>INDEX($BC$4:$BG$131,ROUNDUP(ROWS(H$4:H423)/5,0),MOD(ROWS(H$4:H423)-1,5)+1)</f>
        <v>10.448600000000001</v>
      </c>
      <c r="BP423">
        <f>INDEX($BJ$4:$BN$131,ROUNDUP(ROWS(H$4:H423)/5,0),MOD(ROWS(H$4:H423)-1,5)+1)</f>
        <v>85.542299999999997</v>
      </c>
    </row>
    <row r="424" spans="7:68" x14ac:dyDescent="0.2">
      <c r="G424">
        <f>INDEX($A$4:$E$131,ROUNDUP(ROWS(H$4:H424)/5,0),MOD(ROWS(H$4:H424)-1,5)+1)</f>
        <v>42.875</v>
      </c>
      <c r="P424">
        <f>INDEX($J$4:$N$131,ROUNDUP(ROWS(H$4:H424)/5,0),MOD(ROWS(H$4:H424)-1,5)+1)</f>
        <v>36.476599999999998</v>
      </c>
      <c r="Y424">
        <f>INDEX($S$4:$W$131,ROUNDUP(ROWS(H$4:H424)/5,0),MOD(ROWS(H$4:H424)-1,5)+1)</f>
        <v>5551.7190000000001</v>
      </c>
      <c r="AH424">
        <f>INDEX($AB$4:$AF$131,ROUNDUP(ROWS(H$4:H424)/5,0),MOD(ROWS(H$4:H424)-1,5)+1)</f>
        <v>8.1327999999999996</v>
      </c>
      <c r="AQ424">
        <f>INDEX($AK$4:$AO$131,ROUNDUP(ROWS(H$4:H424)/5,0),MOD(ROWS(H$4:H424)-1,5)+1)</f>
        <v>13.609400000000001</v>
      </c>
      <c r="AZ424">
        <f>INDEX($AT$4:$AX$131,ROUNDUP(ROWS(H$4:H424)/5,0),MOD(ROWS(H$4:H424)-1,5)+1)</f>
        <v>43.171900000000001</v>
      </c>
      <c r="BI424">
        <f>INDEX($BC$4:$BG$131,ROUNDUP(ROWS(H$4:H424)/5,0),MOD(ROWS(H$4:H424)-1,5)+1)</f>
        <v>7.6093999999999999</v>
      </c>
      <c r="BP424">
        <f>INDEX($BJ$4:$BN$131,ROUNDUP(ROWS(H$4:H424)/5,0),MOD(ROWS(H$4:H424)-1,5)+1)</f>
        <v>92.4375</v>
      </c>
    </row>
    <row r="425" spans="7:68" x14ac:dyDescent="0.2">
      <c r="G425">
        <f>INDEX($A$4:$E$131,ROUNDUP(ROWS(H$4:H425)/5,0),MOD(ROWS(H$4:H425)-1,5)+1)</f>
        <v>43.453099999999999</v>
      </c>
      <c r="P425">
        <f>INDEX($J$4:$N$131,ROUNDUP(ROWS(H$4:H425)/5,0),MOD(ROWS(H$4:H425)-1,5)+1)</f>
        <v>27.093800000000002</v>
      </c>
      <c r="Y425">
        <f>INDEX($S$4:$W$131,ROUNDUP(ROWS(H$4:H425)/5,0),MOD(ROWS(H$4:H425)-1,5)+1)</f>
        <v>13624.57</v>
      </c>
      <c r="AH425">
        <f>INDEX($AB$4:$AF$131,ROUNDUP(ROWS(H$4:H425)/5,0),MOD(ROWS(H$4:H425)-1,5)+1)</f>
        <v>5.3183999999999996</v>
      </c>
      <c r="AQ425">
        <f>INDEX($AK$4:$AO$131,ROUNDUP(ROWS(H$4:H425)/5,0),MOD(ROWS(H$4:H425)-1,5)+1)</f>
        <v>10.273400000000001</v>
      </c>
      <c r="AZ425">
        <f>INDEX($AT$4:$AX$131,ROUNDUP(ROWS(H$4:H425)/5,0),MOD(ROWS(H$4:H425)-1,5)+1)</f>
        <v>24.550799999999999</v>
      </c>
      <c r="BI425">
        <f>INDEX($BC$4:$BG$131,ROUNDUP(ROWS(H$4:H425)/5,0),MOD(ROWS(H$4:H425)-1,5)+1)</f>
        <v>7</v>
      </c>
      <c r="BP425">
        <f>INDEX($BJ$4:$BN$131,ROUNDUP(ROWS(H$4:H425)/5,0),MOD(ROWS(H$4:H425)-1,5)+1)</f>
        <v>56.599600000000002</v>
      </c>
    </row>
    <row r="426" spans="7:68" x14ac:dyDescent="0.2">
      <c r="G426">
        <f>INDEX($A$4:$E$131,ROUNDUP(ROWS(H$4:H426)/5,0),MOD(ROWS(H$4:H426)-1,5)+1)</f>
        <v>67.375</v>
      </c>
      <c r="P426">
        <f>INDEX($J$4:$N$131,ROUNDUP(ROWS(H$4:H426)/5,0),MOD(ROWS(H$4:H426)-1,5)+1)</f>
        <v>26.675799999999999</v>
      </c>
      <c r="Y426">
        <f>INDEX($S$4:$W$131,ROUNDUP(ROWS(H$4:H426)/5,0),MOD(ROWS(H$4:H426)-1,5)+1)</f>
        <v>13299.77</v>
      </c>
      <c r="AH426">
        <f>INDEX($AB$4:$AF$131,ROUNDUP(ROWS(H$4:H426)/5,0),MOD(ROWS(H$4:H426)-1,5)+1)</f>
        <v>5.6680000000000001</v>
      </c>
      <c r="AQ426">
        <f>INDEX($AK$4:$AO$131,ROUNDUP(ROWS(H$4:H426)/5,0),MOD(ROWS(H$4:H426)-1,5)+1)</f>
        <v>15.011699999999999</v>
      </c>
      <c r="AZ426">
        <f>INDEX($AT$4:$AX$131,ROUNDUP(ROWS(H$4:H426)/5,0),MOD(ROWS(H$4:H426)-1,5)+1)</f>
        <v>20.343800000000002</v>
      </c>
      <c r="BI426">
        <f>INDEX($BC$4:$BG$131,ROUNDUP(ROWS(H$4:H426)/5,0),MOD(ROWS(H$4:H426)-1,5)+1)</f>
        <v>7</v>
      </c>
      <c r="BP426">
        <f>INDEX($BJ$4:$BN$131,ROUNDUP(ROWS(H$4:H426)/5,0),MOD(ROWS(H$4:H426)-1,5)+1)</f>
        <v>73.730500000000006</v>
      </c>
    </row>
    <row r="427" spans="7:68" x14ac:dyDescent="0.2">
      <c r="G427">
        <f>INDEX($A$4:$E$131,ROUNDUP(ROWS(H$4:H427)/5,0),MOD(ROWS(H$4:H427)-1,5)+1)</f>
        <v>53.742800000000003</v>
      </c>
      <c r="P427">
        <f>INDEX($J$4:$N$131,ROUNDUP(ROWS(H$4:H427)/5,0),MOD(ROWS(H$4:H427)-1,5)+1)</f>
        <v>18.510400000000001</v>
      </c>
      <c r="Y427">
        <f>INDEX($S$4:$W$131,ROUNDUP(ROWS(H$4:H427)/5,0),MOD(ROWS(H$4:H427)-1,5)+1)</f>
        <v>7606.4059999999999</v>
      </c>
      <c r="AH427">
        <f>INDEX($AB$4:$AF$131,ROUNDUP(ROWS(H$4:H427)/5,0),MOD(ROWS(H$4:H427)-1,5)+1)</f>
        <v>5.3444000000000003</v>
      </c>
      <c r="AQ427">
        <f>INDEX($AK$4:$AO$131,ROUNDUP(ROWS(H$4:H427)/5,0),MOD(ROWS(H$4:H427)-1,5)+1)</f>
        <v>12.099600000000001</v>
      </c>
      <c r="AZ427">
        <f>INDEX($AT$4:$AX$131,ROUNDUP(ROWS(H$4:H427)/5,0),MOD(ROWS(H$4:H427)-1,5)+1)</f>
        <v>16.443999999999999</v>
      </c>
      <c r="BI427">
        <f>INDEX($BC$4:$BG$131,ROUNDUP(ROWS(H$4:H427)/5,0),MOD(ROWS(H$4:H427)-1,5)+1)</f>
        <v>5.6887999999999996</v>
      </c>
      <c r="BP427">
        <f>INDEX($BJ$4:$BN$131,ROUNDUP(ROWS(H$4:H427)/5,0),MOD(ROWS(H$4:H427)-1,5)+1)</f>
        <v>81.477199999999996</v>
      </c>
    </row>
    <row r="428" spans="7:68" x14ac:dyDescent="0.2">
      <c r="G428">
        <f>INDEX($A$4:$E$131,ROUNDUP(ROWS(H$4:H428)/5,0),MOD(ROWS(H$4:H428)-1,5)+1)</f>
        <v>34.964799999999997</v>
      </c>
      <c r="P428">
        <f>INDEX($J$4:$N$131,ROUNDUP(ROWS(H$4:H428)/5,0),MOD(ROWS(H$4:H428)-1,5)+1)</f>
        <v>8.9765999999999995</v>
      </c>
      <c r="Y428">
        <f>INDEX($S$4:$W$131,ROUNDUP(ROWS(H$4:H428)/5,0),MOD(ROWS(H$4:H428)-1,5)+1)</f>
        <v>6411.7449999999999</v>
      </c>
      <c r="AH428">
        <f>INDEX($AB$4:$AF$131,ROUNDUP(ROWS(H$4:H428)/5,0),MOD(ROWS(H$4:H428)-1,5)+1)</f>
        <v>5.6706000000000003</v>
      </c>
      <c r="AQ428">
        <f>INDEX($AK$4:$AO$131,ROUNDUP(ROWS(H$4:H428)/5,0),MOD(ROWS(H$4:H428)-1,5)+1)</f>
        <v>4.9766000000000004</v>
      </c>
      <c r="AZ428">
        <f>INDEX($AT$4:$AX$131,ROUNDUP(ROWS(H$4:H428)/5,0),MOD(ROWS(H$4:H428)-1,5)+1)</f>
        <v>10.988300000000001</v>
      </c>
      <c r="BI428">
        <f>INDEX($BC$4:$BG$131,ROUNDUP(ROWS(H$4:H428)/5,0),MOD(ROWS(H$4:H428)-1,5)+1)</f>
        <v>5.6706000000000003</v>
      </c>
      <c r="BP428">
        <f>INDEX($BJ$4:$BN$131,ROUNDUP(ROWS(H$4:H428)/5,0),MOD(ROWS(H$4:H428)-1,5)+1)</f>
        <v>51.5182</v>
      </c>
    </row>
    <row r="429" spans="7:68" x14ac:dyDescent="0.2">
      <c r="G429">
        <f>INDEX($A$4:$E$131,ROUNDUP(ROWS(H$4:H429)/5,0),MOD(ROWS(H$4:H429)-1,5)+1)</f>
        <v>31.340499999999999</v>
      </c>
      <c r="P429">
        <f>INDEX($J$4:$N$131,ROUNDUP(ROWS(H$4:H429)/5,0),MOD(ROWS(H$4:H429)-1,5)+1)</f>
        <v>9.6379999999999999</v>
      </c>
      <c r="Y429">
        <f>INDEX($S$4:$W$131,ROUNDUP(ROWS(H$4:H429)/5,0),MOD(ROWS(H$4:H429)-1,5)+1)</f>
        <v>5125.2870000000003</v>
      </c>
      <c r="AH429">
        <f>INDEX($AB$4:$AF$131,ROUNDUP(ROWS(H$4:H429)/5,0),MOD(ROWS(H$4:H429)-1,5)+1)</f>
        <v>4.681</v>
      </c>
      <c r="AQ429">
        <f>INDEX($AK$4:$AO$131,ROUNDUP(ROWS(H$4:H429)/5,0),MOD(ROWS(H$4:H429)-1,5)+1)</f>
        <v>6.2975000000000003</v>
      </c>
      <c r="AZ429">
        <f>INDEX($AT$4:$AX$131,ROUNDUP(ROWS(H$4:H429)/5,0),MOD(ROWS(H$4:H429)-1,5)+1)</f>
        <v>11.319000000000001</v>
      </c>
      <c r="BI429">
        <f>INDEX($BC$4:$BG$131,ROUNDUP(ROWS(H$4:H429)/5,0),MOD(ROWS(H$4:H429)-1,5)+1)</f>
        <v>10.6165</v>
      </c>
      <c r="BP429">
        <f>INDEX($BJ$4:$BN$131,ROUNDUP(ROWS(H$4:H429)/5,0),MOD(ROWS(H$4:H429)-1,5)+1)</f>
        <v>40.319000000000003</v>
      </c>
    </row>
    <row r="430" spans="7:68" x14ac:dyDescent="0.2">
      <c r="G430">
        <f>INDEX($A$4:$E$131,ROUNDUP(ROWS(H$4:H430)/5,0),MOD(ROWS(H$4:H430)-1,5)+1)</f>
        <v>69.984399999999994</v>
      </c>
      <c r="P430">
        <f>INDEX($J$4:$N$131,ROUNDUP(ROWS(H$4:H430)/5,0),MOD(ROWS(H$4:H430)-1,5)+1)</f>
        <v>24.644500000000001</v>
      </c>
      <c r="Y430">
        <f>INDEX($S$4:$W$131,ROUNDUP(ROWS(H$4:H430)/5,0),MOD(ROWS(H$4:H430)-1,5)+1)</f>
        <v>4889.74</v>
      </c>
      <c r="AH430">
        <f>INDEX($AB$4:$AF$131,ROUNDUP(ROWS(H$4:H430)/5,0),MOD(ROWS(H$4:H430)-1,5)+1)</f>
        <v>5.2995000000000001</v>
      </c>
      <c r="AQ430">
        <f>INDEX($AK$4:$AO$131,ROUNDUP(ROWS(H$4:H430)/5,0),MOD(ROWS(H$4:H430)-1,5)+1)</f>
        <v>13.197900000000001</v>
      </c>
      <c r="AZ430">
        <f>INDEX($AT$4:$AX$131,ROUNDUP(ROWS(H$4:H430)/5,0),MOD(ROWS(H$4:H430)-1,5)+1)</f>
        <v>21.746099999999998</v>
      </c>
      <c r="BI430">
        <f>INDEX($BC$4:$BG$131,ROUNDUP(ROWS(H$4:H430)/5,0),MOD(ROWS(H$4:H430)-1,5)+1)</f>
        <v>13</v>
      </c>
      <c r="BP430">
        <f>INDEX($BJ$4:$BN$131,ROUNDUP(ROWS(H$4:H430)/5,0),MOD(ROWS(H$4:H430)-1,5)+1)</f>
        <v>64.390600000000006</v>
      </c>
    </row>
    <row r="431" spans="7:68" x14ac:dyDescent="0.2">
      <c r="G431">
        <f>INDEX($A$4:$E$131,ROUNDUP(ROWS(H$4:H431)/5,0),MOD(ROWS(H$4:H431)-1,5)+1)</f>
        <v>103.82550000000001</v>
      </c>
      <c r="P431">
        <f>INDEX($J$4:$N$131,ROUNDUP(ROWS(H$4:H431)/5,0),MOD(ROWS(H$4:H431)-1,5)+1)</f>
        <v>45.466799999999999</v>
      </c>
      <c r="Y431">
        <f>INDEX($S$4:$W$131,ROUNDUP(ROWS(H$4:H431)/5,0),MOD(ROWS(H$4:H431)-1,5)+1)</f>
        <v>9280.0390000000007</v>
      </c>
      <c r="AH431">
        <f>INDEX($AB$4:$AF$131,ROUNDUP(ROWS(H$4:H431)/5,0),MOD(ROWS(H$4:H431)-1,5)+1)</f>
        <v>7.2826000000000004</v>
      </c>
      <c r="AQ431">
        <f>INDEX($AK$4:$AO$131,ROUNDUP(ROWS(H$4:H431)/5,0),MOD(ROWS(H$4:H431)-1,5)+1)</f>
        <v>17.282599999999999</v>
      </c>
      <c r="AZ431">
        <f>INDEX($AT$4:$AX$131,ROUNDUP(ROWS(H$4:H431)/5,0),MOD(ROWS(H$4:H431)-1,5)+1)</f>
        <v>50.085900000000002</v>
      </c>
      <c r="BI431">
        <f>INDEX($BC$4:$BG$131,ROUNDUP(ROWS(H$4:H431)/5,0),MOD(ROWS(H$4:H431)-1,5)+1)</f>
        <v>12.358700000000001</v>
      </c>
      <c r="BP431">
        <f>INDEX($BJ$4:$BN$131,ROUNDUP(ROWS(H$4:H431)/5,0),MOD(ROWS(H$4:H431)-1,5)+1)</f>
        <v>106.4987</v>
      </c>
    </row>
    <row r="432" spans="7:68" x14ac:dyDescent="0.2">
      <c r="G432">
        <f>INDEX($A$4:$E$131,ROUNDUP(ROWS(H$4:H432)/5,0),MOD(ROWS(H$4:H432)-1,5)+1)</f>
        <v>86.320300000000003</v>
      </c>
      <c r="P432">
        <f>INDEX($J$4:$N$131,ROUNDUP(ROWS(H$4:H432)/5,0),MOD(ROWS(H$4:H432)-1,5)+1)</f>
        <v>51.101599999999998</v>
      </c>
      <c r="Y432">
        <f>INDEX($S$4:$W$131,ROUNDUP(ROWS(H$4:H432)/5,0),MOD(ROWS(H$4:H432)-1,5)+1)</f>
        <v>11286.88</v>
      </c>
      <c r="AH432">
        <f>INDEX($AB$4:$AF$131,ROUNDUP(ROWS(H$4:H432)/5,0),MOD(ROWS(H$4:H432)-1,5)+1)</f>
        <v>7.3672000000000004</v>
      </c>
      <c r="AQ432">
        <f>INDEX($AK$4:$AO$131,ROUNDUP(ROWS(H$4:H432)/5,0),MOD(ROWS(H$4:H432)-1,5)+1)</f>
        <v>21.796900000000001</v>
      </c>
      <c r="AZ432">
        <f>INDEX($AT$4:$AX$131,ROUNDUP(ROWS(H$4:H432)/5,0),MOD(ROWS(H$4:H432)-1,5)+1)</f>
        <v>58.570300000000003</v>
      </c>
      <c r="BI432">
        <f>INDEX($BC$4:$BG$131,ROUNDUP(ROWS(H$4:H432)/5,0),MOD(ROWS(H$4:H432)-1,5)+1)</f>
        <v>8.2030999999999992</v>
      </c>
      <c r="BP432">
        <f>INDEX($BJ$4:$BN$131,ROUNDUP(ROWS(H$4:H432)/5,0),MOD(ROWS(H$4:H432)-1,5)+1)</f>
        <v>110.9766</v>
      </c>
    </row>
    <row r="433" spans="7:68" x14ac:dyDescent="0.2">
      <c r="G433">
        <f>INDEX($A$4:$E$131,ROUNDUP(ROWS(H$4:H433)/5,0),MOD(ROWS(H$4:H433)-1,5)+1)</f>
        <v>51.797499999999999</v>
      </c>
      <c r="P433">
        <f>INDEX($J$4:$N$131,ROUNDUP(ROWS(H$4:H433)/5,0),MOD(ROWS(H$4:H433)-1,5)+1)</f>
        <v>24.584</v>
      </c>
      <c r="Y433">
        <f>INDEX($S$4:$W$131,ROUNDUP(ROWS(H$4:H433)/5,0),MOD(ROWS(H$4:H433)-1,5)+1)</f>
        <v>8272.5519999999997</v>
      </c>
      <c r="AH433">
        <f>INDEX($AB$4:$AF$131,ROUNDUP(ROWS(H$4:H433)/5,0),MOD(ROWS(H$4:H433)-1,5)+1)</f>
        <v>7</v>
      </c>
      <c r="AQ433">
        <f>INDEX($AK$4:$AO$131,ROUNDUP(ROWS(H$4:H433)/5,0),MOD(ROWS(H$4:H433)-1,5)+1)</f>
        <v>11.617800000000001</v>
      </c>
      <c r="AZ433">
        <f>INDEX($AT$4:$AX$131,ROUNDUP(ROWS(H$4:H433)/5,0),MOD(ROWS(H$4:H433)-1,5)+1)</f>
        <v>33.842399999999998</v>
      </c>
      <c r="BI433">
        <f>INDEX($BC$4:$BG$131,ROUNDUP(ROWS(H$4:H433)/5,0),MOD(ROWS(H$4:H433)-1,5)+1)</f>
        <v>6.6516999999999999</v>
      </c>
      <c r="BP433">
        <f>INDEX($BJ$4:$BN$131,ROUNDUP(ROWS(H$4:H433)/5,0),MOD(ROWS(H$4:H433)-1,5)+1)</f>
        <v>66.853499999999997</v>
      </c>
    </row>
    <row r="434" spans="7:68" x14ac:dyDescent="0.2">
      <c r="G434">
        <f>INDEX($A$4:$E$131,ROUNDUP(ROWS(H$4:H434)/5,0),MOD(ROWS(H$4:H434)-1,5)+1)</f>
        <v>28.729199999999999</v>
      </c>
      <c r="P434">
        <f>INDEX($J$4:$N$131,ROUNDUP(ROWS(H$4:H434)/5,0),MOD(ROWS(H$4:H434)-1,5)+1)</f>
        <v>8.4167000000000005</v>
      </c>
      <c r="Y434">
        <f>INDEX($S$4:$W$131,ROUNDUP(ROWS(H$4:H434)/5,0),MOD(ROWS(H$4:H434)-1,5)+1)</f>
        <v>9194.1669999999995</v>
      </c>
      <c r="AH434">
        <f>INDEX($AB$4:$AF$131,ROUNDUP(ROWS(H$4:H434)/5,0),MOD(ROWS(H$4:H434)-1,5)+1)</f>
        <v>3.7707999999999999</v>
      </c>
      <c r="AQ434">
        <f>INDEX($AK$4:$AO$131,ROUNDUP(ROWS(H$4:H434)/5,0),MOD(ROWS(H$4:H434)-1,5)+1)</f>
        <v>3.0625</v>
      </c>
      <c r="AZ434">
        <f>INDEX($AT$4:$AX$131,ROUNDUP(ROWS(H$4:H434)/5,0),MOD(ROWS(H$4:H434)-1,5)+1)</f>
        <v>13.604200000000001</v>
      </c>
      <c r="BI434">
        <f>INDEX($BC$4:$BG$131,ROUNDUP(ROWS(H$4:H434)/5,0),MOD(ROWS(H$4:H434)-1,5)+1)</f>
        <v>6.3541999999999996</v>
      </c>
      <c r="BP434">
        <f>INDEX($BJ$4:$BN$131,ROUNDUP(ROWS(H$4:H434)/5,0),MOD(ROWS(H$4:H434)-1,5)+1)</f>
        <v>37.958300000000001</v>
      </c>
    </row>
    <row r="435" spans="7:68" x14ac:dyDescent="0.2">
      <c r="G435">
        <f>INDEX($A$4:$E$131,ROUNDUP(ROWS(H$4:H435)/5,0),MOD(ROWS(H$4:H435)-1,5)+1)</f>
        <v>91.828100000000006</v>
      </c>
      <c r="P435">
        <f>INDEX($J$4:$N$131,ROUNDUP(ROWS(H$4:H435)/5,0),MOD(ROWS(H$4:H435)-1,5)+1)</f>
        <v>5.0781000000000001</v>
      </c>
      <c r="Y435">
        <f>INDEX($S$4:$W$131,ROUNDUP(ROWS(H$4:H435)/5,0),MOD(ROWS(H$4:H435)-1,5)+1)</f>
        <v>6760.3130000000001</v>
      </c>
      <c r="AH435">
        <f>INDEX($AB$4:$AF$131,ROUNDUP(ROWS(H$4:H435)/5,0),MOD(ROWS(H$4:H435)-1,5)+1)</f>
        <v>3.2812999999999999</v>
      </c>
      <c r="AQ435">
        <f>INDEX($AK$4:$AO$131,ROUNDUP(ROWS(H$4:H435)/5,0),MOD(ROWS(H$4:H435)-1,5)+1)</f>
        <v>2.6406000000000001</v>
      </c>
      <c r="AZ435">
        <f>INDEX($AT$4:$AX$131,ROUNDUP(ROWS(H$4:H435)/5,0),MOD(ROWS(H$4:H435)-1,5)+1)</f>
        <v>7.7187999999999999</v>
      </c>
      <c r="BI435">
        <f>INDEX($BC$4:$BG$131,ROUNDUP(ROWS(H$4:H435)/5,0),MOD(ROWS(H$4:H435)-1,5)+1)</f>
        <v>7.2812000000000001</v>
      </c>
      <c r="BP435">
        <f>INDEX($BJ$4:$BN$131,ROUNDUP(ROWS(H$4:H435)/5,0),MOD(ROWS(H$4:H435)-1,5)+1)</f>
        <v>41.968699999999998</v>
      </c>
    </row>
    <row r="436" spans="7:68" x14ac:dyDescent="0.2">
      <c r="G436">
        <f>INDEX($A$4:$E$131,ROUNDUP(ROWS(H$4:H436)/5,0),MOD(ROWS(H$4:H436)-1,5)+1)</f>
        <v>60.960900000000002</v>
      </c>
      <c r="P436">
        <f>INDEX($J$4:$N$131,ROUNDUP(ROWS(H$4:H436)/5,0),MOD(ROWS(H$4:H436)-1,5)+1)</f>
        <v>4</v>
      </c>
      <c r="Y436">
        <f>INDEX($S$4:$W$131,ROUNDUP(ROWS(H$4:H436)/5,0),MOD(ROWS(H$4:H436)-1,5)+1)</f>
        <v>12853.67</v>
      </c>
      <c r="AH436">
        <f>INDEX($AB$4:$AF$131,ROUNDUP(ROWS(H$4:H436)/5,0),MOD(ROWS(H$4:H436)-1,5)+1)</f>
        <v>3.3633000000000002</v>
      </c>
      <c r="AQ436">
        <f>INDEX($AK$4:$AO$131,ROUNDUP(ROWS(H$4:H436)/5,0),MOD(ROWS(H$4:H436)-1,5)+1)</f>
        <v>3</v>
      </c>
      <c r="AZ436">
        <f>INDEX($AT$4:$AX$131,ROUNDUP(ROWS(H$4:H436)/5,0),MOD(ROWS(H$4:H436)-1,5)+1)</f>
        <v>7.6367000000000003</v>
      </c>
      <c r="BI436">
        <f>INDEX($BC$4:$BG$131,ROUNDUP(ROWS(H$4:H436)/5,0),MOD(ROWS(H$4:H436)-1,5)+1)</f>
        <v>6.7266000000000004</v>
      </c>
      <c r="BP436">
        <f>INDEX($BJ$4:$BN$131,ROUNDUP(ROWS(H$4:H436)/5,0),MOD(ROWS(H$4:H436)-1,5)+1)</f>
        <v>39.996099999999998</v>
      </c>
    </row>
    <row r="437" spans="7:68" x14ac:dyDescent="0.2">
      <c r="G437">
        <f>INDEX($A$4:$E$131,ROUNDUP(ROWS(H$4:H437)/5,0),MOD(ROWS(H$4:H437)-1,5)+1)</f>
        <v>31.768899999999999</v>
      </c>
      <c r="P437">
        <f>INDEX($J$4:$N$131,ROUNDUP(ROWS(H$4:H437)/5,0),MOD(ROWS(H$4:H437)-1,5)+1)</f>
        <v>7.8007999999999997</v>
      </c>
      <c r="Y437">
        <f>INDEX($S$4:$W$131,ROUNDUP(ROWS(H$4:H437)/5,0),MOD(ROWS(H$4:H437)-1,5)+1)</f>
        <v>12155.56</v>
      </c>
      <c r="AH437">
        <f>INDEX($AB$4:$AF$131,ROUNDUP(ROWS(H$4:H437)/5,0),MOD(ROWS(H$4:H437)-1,5)+1)</f>
        <v>7.4341999999999997</v>
      </c>
      <c r="AQ437">
        <f>INDEX($AK$4:$AO$131,ROUNDUP(ROWS(H$4:H437)/5,0),MOD(ROWS(H$4:H437)-1,5)+1)</f>
        <v>4.9004000000000003</v>
      </c>
      <c r="AZ437">
        <f>INDEX($AT$4:$AX$131,ROUNDUP(ROWS(H$4:H437)/5,0),MOD(ROWS(H$4:H437)-1,5)+1)</f>
        <v>16.234999999999999</v>
      </c>
      <c r="BI437">
        <f>INDEX($BC$4:$BG$131,ROUNDUP(ROWS(H$4:H437)/5,0),MOD(ROWS(H$4:H437)-1,5)+1)</f>
        <v>6.6334999999999997</v>
      </c>
      <c r="BP437">
        <f>INDEX($BJ$4:$BN$131,ROUNDUP(ROWS(H$4:H437)/5,0),MOD(ROWS(H$4:H437)-1,5)+1)</f>
        <v>39.167299999999997</v>
      </c>
    </row>
    <row r="438" spans="7:68" x14ac:dyDescent="0.2">
      <c r="G438">
        <f>INDEX($A$4:$E$131,ROUNDUP(ROWS(H$4:H438)/5,0),MOD(ROWS(H$4:H438)-1,5)+1)</f>
        <v>30.1172</v>
      </c>
      <c r="P438">
        <f>INDEX($J$4:$N$131,ROUNDUP(ROWS(H$4:H438)/5,0),MOD(ROWS(H$4:H438)-1,5)+1)</f>
        <v>8.0292999999999992</v>
      </c>
      <c r="Y438">
        <f>INDEX($S$4:$W$131,ROUNDUP(ROWS(H$4:H438)/5,0),MOD(ROWS(H$4:H438)-1,5)+1)</f>
        <v>9040</v>
      </c>
      <c r="AH438">
        <f>INDEX($AB$4:$AF$131,ROUNDUP(ROWS(H$4:H438)/5,0),MOD(ROWS(H$4:H438)-1,5)+1)</f>
        <v>4.7447999999999997</v>
      </c>
      <c r="AQ438">
        <f>INDEX($AK$4:$AO$131,ROUNDUP(ROWS(H$4:H438)/5,0),MOD(ROWS(H$4:H438)-1,5)+1)</f>
        <v>5.3430999999999997</v>
      </c>
      <c r="AZ438">
        <f>INDEX($AT$4:$AX$131,ROUNDUP(ROWS(H$4:H438)/5,0),MOD(ROWS(H$4:H438)-1,5)+1)</f>
        <v>10.489599999999999</v>
      </c>
      <c r="BI438">
        <f>INDEX($BC$4:$BG$131,ROUNDUP(ROWS(H$4:H438)/5,0),MOD(ROWS(H$4:H438)-1,5)+1)</f>
        <v>7.6569000000000003</v>
      </c>
      <c r="BP438">
        <f>INDEX($BJ$4:$BN$131,ROUNDUP(ROWS(H$4:H438)/5,0),MOD(ROWS(H$4:H438)-1,5)+1)</f>
        <v>44.941400000000002</v>
      </c>
    </row>
    <row r="439" spans="7:68" x14ac:dyDescent="0.2">
      <c r="G439">
        <f>INDEX($A$4:$E$131,ROUNDUP(ROWS(H$4:H439)/5,0),MOD(ROWS(H$4:H439)-1,5)+1)</f>
        <v>55.619799999999998</v>
      </c>
      <c r="P439">
        <f>INDEX($J$4:$N$131,ROUNDUP(ROWS(H$4:H439)/5,0),MOD(ROWS(H$4:H439)-1,5)+1)</f>
        <v>12.671900000000001</v>
      </c>
      <c r="Y439">
        <f>INDEX($S$4:$W$131,ROUNDUP(ROWS(H$4:H439)/5,0),MOD(ROWS(H$4:H439)-1,5)+1)</f>
        <v>9103.0210000000006</v>
      </c>
      <c r="AH439">
        <f>INDEX($AB$4:$AF$131,ROUNDUP(ROWS(H$4:H439)/5,0),MOD(ROWS(H$4:H439)-1,5)+1)</f>
        <v>3.2604000000000002</v>
      </c>
      <c r="AQ439">
        <f>INDEX($AK$4:$AO$131,ROUNDUP(ROWS(H$4:H439)/5,0),MOD(ROWS(H$4:H439)-1,5)+1)</f>
        <v>12.5625</v>
      </c>
      <c r="AZ439">
        <f>INDEX($AT$4:$AX$131,ROUNDUP(ROWS(H$4:H439)/5,0),MOD(ROWS(H$4:H439)-1,5)+1)</f>
        <v>11.9323</v>
      </c>
      <c r="BI439">
        <f>INDEX($BC$4:$BG$131,ROUNDUP(ROWS(H$4:H439)/5,0),MOD(ROWS(H$4:H439)-1,5)+1)</f>
        <v>8</v>
      </c>
      <c r="BP439">
        <f>INDEX($BJ$4:$BN$131,ROUNDUP(ROWS(H$4:H439)/5,0),MOD(ROWS(H$4:H439)-1,5)+1)</f>
        <v>74.099000000000004</v>
      </c>
    </row>
    <row r="440" spans="7:68" x14ac:dyDescent="0.2">
      <c r="G440">
        <f>INDEX($A$4:$E$131,ROUNDUP(ROWS(H$4:H440)/5,0),MOD(ROWS(H$4:H440)-1,5)+1)</f>
        <v>58.520200000000003</v>
      </c>
      <c r="P440">
        <f>INDEX($J$4:$N$131,ROUNDUP(ROWS(H$4:H440)/5,0),MOD(ROWS(H$4:H440)-1,5)+1)</f>
        <v>10.334</v>
      </c>
      <c r="Y440">
        <f>INDEX($S$4:$W$131,ROUNDUP(ROWS(H$4:H440)/5,0),MOD(ROWS(H$4:H440)-1,5)+1)</f>
        <v>6495.8590000000004</v>
      </c>
      <c r="AH440">
        <f>INDEX($AB$4:$AF$131,ROUNDUP(ROWS(H$4:H440)/5,0),MOD(ROWS(H$4:H440)-1,5)+1)</f>
        <v>3.3704000000000001</v>
      </c>
      <c r="AQ440">
        <f>INDEX($AK$4:$AO$131,ROUNDUP(ROWS(H$4:H440)/5,0),MOD(ROWS(H$4:H440)-1,5)+1)</f>
        <v>10.7044</v>
      </c>
      <c r="AZ440">
        <f>INDEX($AT$4:$AX$131,ROUNDUP(ROWS(H$4:H440)/5,0),MOD(ROWS(H$4:H440)-1,5)+1)</f>
        <v>12.2227</v>
      </c>
      <c r="BI440">
        <f>INDEX($BC$4:$BG$131,ROUNDUP(ROWS(H$4:H440)/5,0),MOD(ROWS(H$4:H440)-1,5)+1)</f>
        <v>8</v>
      </c>
      <c r="BP440">
        <f>INDEX($BJ$4:$BN$131,ROUNDUP(ROWS(H$4:H440)/5,0),MOD(ROWS(H$4:H440)-1,5)+1)</f>
        <v>57.892600000000002</v>
      </c>
    </row>
    <row r="441" spans="7:68" x14ac:dyDescent="0.2">
      <c r="G441">
        <f>INDEX($A$4:$E$131,ROUNDUP(ROWS(H$4:H441)/5,0),MOD(ROWS(H$4:H441)-1,5)+1)</f>
        <v>31.705100000000002</v>
      </c>
      <c r="P441">
        <f>INDEX($J$4:$N$131,ROUNDUP(ROWS(H$4:H441)/5,0),MOD(ROWS(H$4:H441)-1,5)+1)</f>
        <v>7.6308999999999996</v>
      </c>
      <c r="Y441">
        <f>INDEX($S$4:$W$131,ROUNDUP(ROWS(H$4:H441)/5,0),MOD(ROWS(H$4:H441)-1,5)+1)</f>
        <v>9608.3590000000004</v>
      </c>
      <c r="AH441">
        <f>INDEX($AB$4:$AF$131,ROUNDUP(ROWS(H$4:H441)/5,0),MOD(ROWS(H$4:H441)-1,5)+1)</f>
        <v>4.2617000000000003</v>
      </c>
      <c r="AQ441">
        <f>INDEX($AK$4:$AO$131,ROUNDUP(ROWS(H$4:H441)/5,0),MOD(ROWS(H$4:H441)-1,5)+1)</f>
        <v>4.4766000000000004</v>
      </c>
      <c r="AZ441">
        <f>INDEX($AT$4:$AX$131,ROUNDUP(ROWS(H$4:H441)/5,0),MOD(ROWS(H$4:H441)-1,5)+1)</f>
        <v>8.1074000000000002</v>
      </c>
      <c r="BI441">
        <f>INDEX($BC$4:$BG$131,ROUNDUP(ROWS(H$4:H441)/5,0),MOD(ROWS(H$4:H441)-1,5)+1)</f>
        <v>11.154299999999999</v>
      </c>
      <c r="BP441">
        <f>INDEX($BJ$4:$BN$131,ROUNDUP(ROWS(H$4:H441)/5,0),MOD(ROWS(H$4:H441)-1,5)+1)</f>
        <v>49.093699999999998</v>
      </c>
    </row>
    <row r="442" spans="7:68" x14ac:dyDescent="0.2">
      <c r="G442">
        <f>INDEX($A$4:$E$131,ROUNDUP(ROWS(H$4:H442)/5,0),MOD(ROWS(H$4:H442)-1,5)+1)</f>
        <v>10.875</v>
      </c>
      <c r="P442">
        <f>INDEX($J$4:$N$131,ROUNDUP(ROWS(H$4:H442)/5,0),MOD(ROWS(H$4:H442)-1,5)+1)</f>
        <v>18.7578</v>
      </c>
      <c r="Y442">
        <f>INDEX($S$4:$W$131,ROUNDUP(ROWS(H$4:H442)/5,0),MOD(ROWS(H$4:H442)-1,5)+1)</f>
        <v>13036.09</v>
      </c>
      <c r="AH442">
        <f>INDEX($AB$4:$AF$131,ROUNDUP(ROWS(H$4:H442)/5,0),MOD(ROWS(H$4:H442)-1,5)+1)</f>
        <v>5</v>
      </c>
      <c r="AQ442">
        <f>INDEX($AK$4:$AO$131,ROUNDUP(ROWS(H$4:H442)/5,0),MOD(ROWS(H$4:H442)-1,5)+1)</f>
        <v>2.3672</v>
      </c>
      <c r="AZ442">
        <f>INDEX($AT$4:$AX$131,ROUNDUP(ROWS(H$4:H442)/5,0),MOD(ROWS(H$4:H442)-1,5)+1)</f>
        <v>5.1016000000000004</v>
      </c>
      <c r="BI442">
        <f>INDEX($BC$4:$BG$131,ROUNDUP(ROWS(H$4:H442)/5,0),MOD(ROWS(H$4:H442)-1,5)+1)</f>
        <v>13.6328</v>
      </c>
      <c r="BP442">
        <f>INDEX($BJ$4:$BN$131,ROUNDUP(ROWS(H$4:H442)/5,0),MOD(ROWS(H$4:H442)-1,5)+1)</f>
        <v>44.875</v>
      </c>
    </row>
    <row r="443" spans="7:68" x14ac:dyDescent="0.2">
      <c r="G443">
        <f>INDEX($A$4:$E$131,ROUNDUP(ROWS(H$4:H443)/5,0),MOD(ROWS(H$4:H443)-1,5)+1)</f>
        <v>18.993500000000001</v>
      </c>
      <c r="P443">
        <f>INDEX($J$4:$N$131,ROUNDUP(ROWS(H$4:H443)/5,0),MOD(ROWS(H$4:H443)-1,5)+1)</f>
        <v>13.550800000000001</v>
      </c>
      <c r="Y443">
        <f>INDEX($S$4:$W$131,ROUNDUP(ROWS(H$4:H443)/5,0),MOD(ROWS(H$4:H443)-1,5)+1)</f>
        <v>8224.2450000000008</v>
      </c>
      <c r="AH443">
        <f>INDEX($AB$4:$AF$131,ROUNDUP(ROWS(H$4:H443)/5,0),MOD(ROWS(H$4:H443)-1,5)+1)</f>
        <v>4.3639000000000001</v>
      </c>
      <c r="AQ443">
        <f>INDEX($AK$4:$AO$131,ROUNDUP(ROWS(H$4:H443)/5,0),MOD(ROWS(H$4:H443)-1,5)+1)</f>
        <v>5.1802999999999999</v>
      </c>
      <c r="AZ443">
        <f>INDEX($AT$4:$AX$131,ROUNDUP(ROWS(H$4:H443)/5,0),MOD(ROWS(H$4:H443)-1,5)+1)</f>
        <v>5.9081999999999999</v>
      </c>
      <c r="BI443">
        <f>INDEX($BC$4:$BG$131,ROUNDUP(ROWS(H$4:H443)/5,0),MOD(ROWS(H$4:H443)-1,5)+1)</f>
        <v>12.091799999999999</v>
      </c>
      <c r="BP443">
        <f>INDEX($BJ$4:$BN$131,ROUNDUP(ROWS(H$4:H443)/5,0),MOD(ROWS(H$4:H443)-1,5)+1)</f>
        <v>44.088500000000003</v>
      </c>
    </row>
    <row r="444" spans="7:68" x14ac:dyDescent="0.2">
      <c r="G444">
        <f>INDEX($A$4:$E$131,ROUNDUP(ROWS(H$4:H444)/5,0),MOD(ROWS(H$4:H444)-1,5)+1)</f>
        <v>95.477199999999996</v>
      </c>
      <c r="P444">
        <f>INDEX($J$4:$N$131,ROUNDUP(ROWS(H$4:H444)/5,0),MOD(ROWS(H$4:H444)-1,5)+1)</f>
        <v>11.479799999999999</v>
      </c>
      <c r="Y444">
        <f>INDEX($S$4:$W$131,ROUNDUP(ROWS(H$4:H444)/5,0),MOD(ROWS(H$4:H444)-1,5)+1)</f>
        <v>2424.1149999999998</v>
      </c>
      <c r="AH444">
        <f>INDEX($AB$4:$AF$131,ROUNDUP(ROWS(H$4:H444)/5,0),MOD(ROWS(H$4:H444)-1,5)+1)</f>
        <v>4</v>
      </c>
      <c r="AQ444">
        <f>INDEX($AK$4:$AO$131,ROUNDUP(ROWS(H$4:H444)/5,0),MOD(ROWS(H$4:H444)-1,5)+1)</f>
        <v>23.639299999999999</v>
      </c>
      <c r="AZ444">
        <f>INDEX($AT$4:$AX$131,ROUNDUP(ROWS(H$4:H444)/5,0),MOD(ROWS(H$4:H444)-1,5)+1)</f>
        <v>9.5599000000000007</v>
      </c>
      <c r="BI444">
        <f>INDEX($BC$4:$BG$131,ROUNDUP(ROWS(H$4:H444)/5,0),MOD(ROWS(H$4:H444)-1,5)+1)</f>
        <v>11</v>
      </c>
      <c r="BP444">
        <f>INDEX($BJ$4:$BN$131,ROUNDUP(ROWS(H$4:H444)/5,0),MOD(ROWS(H$4:H444)-1,5)+1)</f>
        <v>50.1999</v>
      </c>
    </row>
    <row r="445" spans="7:68" x14ac:dyDescent="0.2">
      <c r="G445">
        <f>INDEX($A$4:$E$131,ROUNDUP(ROWS(H$4:H445)/5,0),MOD(ROWS(H$4:H445)-1,5)+1)</f>
        <v>112.6875</v>
      </c>
      <c r="P445">
        <f>INDEX($J$4:$N$131,ROUNDUP(ROWS(H$4:H445)/5,0),MOD(ROWS(H$4:H445)-1,5)+1)</f>
        <v>26.916699999999999</v>
      </c>
      <c r="Y445">
        <f>INDEX($S$4:$W$131,ROUNDUP(ROWS(H$4:H445)/5,0),MOD(ROWS(H$4:H445)-1,5)+1)</f>
        <v>7298.3329999999996</v>
      </c>
      <c r="AH445">
        <f>INDEX($AB$4:$AF$131,ROUNDUP(ROWS(H$4:H445)/5,0),MOD(ROWS(H$4:H445)-1,5)+1)</f>
        <v>5.2916999999999996</v>
      </c>
      <c r="AQ445">
        <f>INDEX($AK$4:$AO$131,ROUNDUP(ROWS(H$4:H445)/5,0),MOD(ROWS(H$4:H445)-1,5)+1)</f>
        <v>27.833300000000001</v>
      </c>
      <c r="AZ445">
        <f>INDEX($AT$4:$AX$131,ROUNDUP(ROWS(H$4:H445)/5,0),MOD(ROWS(H$4:H445)-1,5)+1)</f>
        <v>32.958300000000001</v>
      </c>
      <c r="BI445">
        <f>INDEX($BC$4:$BG$131,ROUNDUP(ROWS(H$4:H445)/5,0),MOD(ROWS(H$4:H445)-1,5)+1)</f>
        <v>8.4167000000000005</v>
      </c>
      <c r="BP445">
        <f>INDEX($BJ$4:$BN$131,ROUNDUP(ROWS(H$4:H445)/5,0),MOD(ROWS(H$4:H445)-1,5)+1)</f>
        <v>111.41670000000001</v>
      </c>
    </row>
    <row r="446" spans="7:68" x14ac:dyDescent="0.2">
      <c r="G446">
        <f>INDEX($A$4:$E$131,ROUNDUP(ROWS(H$4:H446)/5,0),MOD(ROWS(H$4:H446)-1,5)+1)</f>
        <v>66.425799999999995</v>
      </c>
      <c r="P446">
        <f>INDEX($J$4:$N$131,ROUNDUP(ROWS(H$4:H446)/5,0),MOD(ROWS(H$4:H446)-1,5)+1)</f>
        <v>34</v>
      </c>
      <c r="Y446">
        <f>INDEX($S$4:$W$131,ROUNDUP(ROWS(H$4:H446)/5,0),MOD(ROWS(H$4:H446)-1,5)+1)</f>
        <v>7252.1090000000004</v>
      </c>
      <c r="AH446">
        <f>INDEX($AB$4:$AF$131,ROUNDUP(ROWS(H$4:H446)/5,0),MOD(ROWS(H$4:H446)-1,5)+1)</f>
        <v>4.6952999999999996</v>
      </c>
      <c r="AQ446">
        <f>INDEX($AK$4:$AO$131,ROUNDUP(ROWS(H$4:H446)/5,0),MOD(ROWS(H$4:H446)-1,5)+1)</f>
        <v>14.5625</v>
      </c>
      <c r="AZ446">
        <f>INDEX($AT$4:$AX$131,ROUNDUP(ROWS(H$4:H446)/5,0),MOD(ROWS(H$4:H446)-1,5)+1)</f>
        <v>40.433599999999998</v>
      </c>
      <c r="BI446">
        <f>INDEX($BC$4:$BG$131,ROUNDUP(ROWS(H$4:H446)/5,0),MOD(ROWS(H$4:H446)-1,5)+1)</f>
        <v>5.6952999999999996</v>
      </c>
      <c r="BP446">
        <f>INDEX($BJ$4:$BN$131,ROUNDUP(ROWS(H$4:H446)/5,0),MOD(ROWS(H$4:H446)-1,5)+1)</f>
        <v>80.722700000000003</v>
      </c>
    </row>
    <row r="447" spans="7:68" x14ac:dyDescent="0.2">
      <c r="G447">
        <f>INDEX($A$4:$E$131,ROUNDUP(ROWS(H$4:H447)/5,0),MOD(ROWS(H$4:H447)-1,5)+1)</f>
        <v>29.515599999999999</v>
      </c>
      <c r="P447">
        <f>INDEX($J$4:$N$131,ROUNDUP(ROWS(H$4:H447)/5,0),MOD(ROWS(H$4:H447)-1,5)+1)</f>
        <v>16.175799999999999</v>
      </c>
      <c r="Y447">
        <f>INDEX($S$4:$W$131,ROUNDUP(ROWS(H$4:H447)/5,0),MOD(ROWS(H$4:H447)-1,5)+1)</f>
        <v>8970.8590000000004</v>
      </c>
      <c r="AH447">
        <f>INDEX($AB$4:$AF$131,ROUNDUP(ROWS(H$4:H447)/5,0),MOD(ROWS(H$4:H447)-1,5)+1)</f>
        <v>4.6601999999999997</v>
      </c>
      <c r="AQ447">
        <f>INDEX($AK$4:$AO$131,ROUNDUP(ROWS(H$4:H447)/5,0),MOD(ROWS(H$4:H447)-1,5)+1)</f>
        <v>7.0194999999999999</v>
      </c>
      <c r="AZ447">
        <f>INDEX($AT$4:$AX$131,ROUNDUP(ROWS(H$4:H447)/5,0),MOD(ROWS(H$4:H447)-1,5)+1)</f>
        <v>16.2148</v>
      </c>
      <c r="BI447">
        <f>INDEX($BC$4:$BG$131,ROUNDUP(ROWS(H$4:H447)/5,0),MOD(ROWS(H$4:H447)-1,5)+1)</f>
        <v>6.9805000000000001</v>
      </c>
      <c r="BP447">
        <f>INDEX($BJ$4:$BN$131,ROUNDUP(ROWS(H$4:H447)/5,0),MOD(ROWS(H$4:H447)-1,5)+1)</f>
        <v>45.019500000000001</v>
      </c>
    </row>
    <row r="448" spans="7:68" x14ac:dyDescent="0.2">
      <c r="G448">
        <f>INDEX($A$4:$E$131,ROUNDUP(ROWS(H$4:H448)/5,0),MOD(ROWS(H$4:H448)-1,5)+1)</f>
        <v>55.436799999999998</v>
      </c>
      <c r="P448">
        <f>INDEX($J$4:$N$131,ROUNDUP(ROWS(H$4:H448)/5,0),MOD(ROWS(H$4:H448)-1,5)+1)</f>
        <v>11.011699999999999</v>
      </c>
      <c r="Y448">
        <f>INDEX($S$4:$W$131,ROUNDUP(ROWS(H$4:H448)/5,0),MOD(ROWS(H$4:H448)-1,5)+1)</f>
        <v>6895.143</v>
      </c>
      <c r="AH448">
        <f>INDEX($AB$4:$AF$131,ROUNDUP(ROWS(H$4:H448)/5,0),MOD(ROWS(H$4:H448)-1,5)+1)</f>
        <v>3.6627999999999998</v>
      </c>
      <c r="AQ448">
        <f>INDEX($AK$4:$AO$131,ROUNDUP(ROWS(H$4:H448)/5,0),MOD(ROWS(H$4:H448)-1,5)+1)</f>
        <v>10.680300000000001</v>
      </c>
      <c r="AZ448">
        <f>INDEX($AT$4:$AX$131,ROUNDUP(ROWS(H$4:H448)/5,0),MOD(ROWS(H$4:H448)-1,5)+1)</f>
        <v>9.6803000000000008</v>
      </c>
      <c r="BI448">
        <f>INDEX($BC$4:$BG$131,ROUNDUP(ROWS(H$4:H448)/5,0),MOD(ROWS(H$4:H448)-1,5)+1)</f>
        <v>9.3371999999999993</v>
      </c>
      <c r="BP448">
        <f>INDEX($BJ$4:$BN$131,ROUNDUP(ROWS(H$4:H448)/5,0),MOD(ROWS(H$4:H448)-1,5)+1)</f>
        <v>46.005899999999997</v>
      </c>
    </row>
    <row r="449" spans="7:68" x14ac:dyDescent="0.2">
      <c r="G449">
        <f>INDEX($A$4:$E$131,ROUNDUP(ROWS(H$4:H449)/5,0),MOD(ROWS(H$4:H449)-1,5)+1)</f>
        <v>61.234400000000001</v>
      </c>
      <c r="P449">
        <f>INDEX($J$4:$N$131,ROUNDUP(ROWS(H$4:H449)/5,0),MOD(ROWS(H$4:H449)-1,5)+1)</f>
        <v>18.8828</v>
      </c>
      <c r="Y449">
        <f>INDEX($S$4:$W$131,ROUNDUP(ROWS(H$4:H449)/5,0),MOD(ROWS(H$4:H449)-1,5)+1)</f>
        <v>5789.74</v>
      </c>
      <c r="AH449">
        <f>INDEX($AB$4:$AF$131,ROUNDUP(ROWS(H$4:H449)/5,0),MOD(ROWS(H$4:H449)-1,5)+1)</f>
        <v>4.3072999999999997</v>
      </c>
      <c r="AQ449">
        <f>INDEX($AK$4:$AO$131,ROUNDUP(ROWS(H$4:H449)/5,0),MOD(ROWS(H$4:H449)-1,5)+1)</f>
        <v>14.3073</v>
      </c>
      <c r="AZ449">
        <f>INDEX($AT$4:$AX$131,ROUNDUP(ROWS(H$4:H449)/5,0),MOD(ROWS(H$4:H449)-1,5)+1)</f>
        <v>10.6927</v>
      </c>
      <c r="BI449">
        <f>INDEX($BC$4:$BG$131,ROUNDUP(ROWS(H$4:H449)/5,0),MOD(ROWS(H$4:H449)-1,5)+1)</f>
        <v>11.960900000000001</v>
      </c>
      <c r="BP449">
        <f>INDEX($BJ$4:$BN$131,ROUNDUP(ROWS(H$4:H449)/5,0),MOD(ROWS(H$4:H449)-1,5)+1)</f>
        <v>78.375</v>
      </c>
    </row>
    <row r="450" spans="7:68" x14ac:dyDescent="0.2">
      <c r="G450">
        <f>INDEX($A$4:$E$131,ROUNDUP(ROWS(H$4:H450)/5,0),MOD(ROWS(H$4:H450)-1,5)+1)</f>
        <v>59.916699999999999</v>
      </c>
      <c r="P450">
        <f>INDEX($J$4:$N$131,ROUNDUP(ROWS(H$4:H450)/5,0),MOD(ROWS(H$4:H450)-1,5)+1)</f>
        <v>20.770800000000001</v>
      </c>
      <c r="Y450">
        <f>INDEX($S$4:$W$131,ROUNDUP(ROWS(H$4:H450)/5,0),MOD(ROWS(H$4:H450)-1,5)+1)</f>
        <v>4826.4579999999996</v>
      </c>
      <c r="AH450">
        <f>INDEX($AB$4:$AF$131,ROUNDUP(ROWS(H$4:H450)/5,0),MOD(ROWS(H$4:H450)-1,5)+1)</f>
        <v>4.3853999999999997</v>
      </c>
      <c r="AQ450">
        <f>INDEX($AK$4:$AO$131,ROUNDUP(ROWS(H$4:H450)/5,0),MOD(ROWS(H$4:H450)-1,5)+1)</f>
        <v>12.541700000000001</v>
      </c>
      <c r="AZ450">
        <f>INDEX($AT$4:$AX$131,ROUNDUP(ROWS(H$4:H450)/5,0),MOD(ROWS(H$4:H450)-1,5)+1)</f>
        <v>14.916700000000001</v>
      </c>
      <c r="BI450">
        <f>INDEX($BC$4:$BG$131,ROUNDUP(ROWS(H$4:H450)/5,0),MOD(ROWS(H$4:H450)-1,5)+1)</f>
        <v>10.541700000000001</v>
      </c>
      <c r="BP450">
        <f>INDEX($BJ$4:$BN$131,ROUNDUP(ROWS(H$4:H450)/5,0),MOD(ROWS(H$4:H450)-1,5)+1)</f>
        <v>96.843699999999998</v>
      </c>
    </row>
    <row r="451" spans="7:68" x14ac:dyDescent="0.2">
      <c r="G451">
        <f>INDEX($A$4:$E$131,ROUNDUP(ROWS(H$4:H451)/5,0),MOD(ROWS(H$4:H451)-1,5)+1)</f>
        <v>46.476599999999998</v>
      </c>
      <c r="P451">
        <f>INDEX($J$4:$N$131,ROUNDUP(ROWS(H$4:H451)/5,0),MOD(ROWS(H$4:H451)-1,5)+1)</f>
        <v>38.175800000000002</v>
      </c>
      <c r="Y451">
        <f>INDEX($S$4:$W$131,ROUNDUP(ROWS(H$4:H451)/5,0),MOD(ROWS(H$4:H451)-1,5)+1)</f>
        <v>5867.7340000000004</v>
      </c>
      <c r="AH451">
        <f>INDEX($AB$4:$AF$131,ROUNDUP(ROWS(H$4:H451)/5,0),MOD(ROWS(H$4:H451)-1,5)+1)</f>
        <v>4</v>
      </c>
      <c r="AQ451">
        <f>INDEX($AK$4:$AO$131,ROUNDUP(ROWS(H$4:H451)/5,0),MOD(ROWS(H$4:H451)-1,5)+1)</f>
        <v>15.4063</v>
      </c>
      <c r="AZ451">
        <f>INDEX($AT$4:$AX$131,ROUNDUP(ROWS(H$4:H451)/5,0),MOD(ROWS(H$4:H451)-1,5)+1)</f>
        <v>30.667999999999999</v>
      </c>
      <c r="BI451">
        <f>INDEX($BC$4:$BG$131,ROUNDUP(ROWS(H$4:H451)/5,0),MOD(ROWS(H$4:H451)-1,5)+1)</f>
        <v>6.7968999999999999</v>
      </c>
      <c r="BP451">
        <f>INDEX($BJ$4:$BN$131,ROUNDUP(ROWS(H$4:H451)/5,0),MOD(ROWS(H$4:H451)-1,5)+1)</f>
        <v>120.58199999999999</v>
      </c>
    </row>
    <row r="452" spans="7:68" x14ac:dyDescent="0.2">
      <c r="G452">
        <f>INDEX($A$4:$E$131,ROUNDUP(ROWS(H$4:H452)/5,0),MOD(ROWS(H$4:H452)-1,5)+1)</f>
        <v>35.447899999999997</v>
      </c>
      <c r="P452">
        <f>INDEX($J$4:$N$131,ROUNDUP(ROWS(H$4:H452)/5,0),MOD(ROWS(H$4:H452)-1,5)+1)</f>
        <v>43.697899999999997</v>
      </c>
      <c r="Y452">
        <f>INDEX($S$4:$W$131,ROUNDUP(ROWS(H$4:H452)/5,0),MOD(ROWS(H$4:H452)-1,5)+1)</f>
        <v>6558.75</v>
      </c>
      <c r="AH452">
        <f>INDEX($AB$4:$AF$131,ROUNDUP(ROWS(H$4:H452)/5,0),MOD(ROWS(H$4:H452)-1,5)+1)</f>
        <v>3.5104000000000002</v>
      </c>
      <c r="AQ452">
        <f>INDEX($AK$4:$AO$131,ROUNDUP(ROWS(H$4:H452)/5,0),MOD(ROWS(H$4:H452)-1,5)+1)</f>
        <v>17.531300000000002</v>
      </c>
      <c r="AZ452">
        <f>INDEX($AT$4:$AX$131,ROUNDUP(ROWS(H$4:H452)/5,0),MOD(ROWS(H$4:H452)-1,5)+1)</f>
        <v>33.656300000000002</v>
      </c>
      <c r="BI452">
        <f>INDEX($BC$4:$BG$131,ROUNDUP(ROWS(H$4:H452)/5,0),MOD(ROWS(H$4:H452)-1,5)+1)</f>
        <v>5</v>
      </c>
      <c r="BP452">
        <f>INDEX($BJ$4:$BN$131,ROUNDUP(ROWS(H$4:H452)/5,0),MOD(ROWS(H$4:H452)-1,5)+1)</f>
        <v>132.14580000000001</v>
      </c>
    </row>
    <row r="453" spans="7:68" x14ac:dyDescent="0.2">
      <c r="G453">
        <f>INDEX($A$4:$E$131,ROUNDUP(ROWS(H$4:H453)/5,0),MOD(ROWS(H$4:H453)-1,5)+1)</f>
        <v>43.148400000000002</v>
      </c>
      <c r="P453">
        <f>INDEX($J$4:$N$131,ROUNDUP(ROWS(H$4:H453)/5,0),MOD(ROWS(H$4:H453)-1,5)+1)</f>
        <v>22.845099999999999</v>
      </c>
      <c r="Y453">
        <f>INDEX($S$4:$W$131,ROUNDUP(ROWS(H$4:H453)/5,0),MOD(ROWS(H$4:H453)-1,5)+1)</f>
        <v>4996.4449999999997</v>
      </c>
      <c r="AH453">
        <f>INDEX($AB$4:$AF$131,ROUNDUP(ROWS(H$4:H453)/5,0),MOD(ROWS(H$4:H453)-1,5)+1)</f>
        <v>2.5710000000000002</v>
      </c>
      <c r="AQ453">
        <f>INDEX($AK$4:$AO$131,ROUNDUP(ROWS(H$4:H453)/5,0),MOD(ROWS(H$4:H453)-1,5)+1)</f>
        <v>11.7096</v>
      </c>
      <c r="AZ453">
        <f>INDEX($AT$4:$AX$131,ROUNDUP(ROWS(H$4:H453)/5,0),MOD(ROWS(H$4:H453)-1,5)+1)</f>
        <v>18.706399999999999</v>
      </c>
      <c r="BI453">
        <f>INDEX($BC$4:$BG$131,ROUNDUP(ROWS(H$4:H453)/5,0),MOD(ROWS(H$4:H453)-1,5)+1)</f>
        <v>6.7161</v>
      </c>
      <c r="BP453">
        <f>INDEX($BJ$4:$BN$131,ROUNDUP(ROWS(H$4:H453)/5,0),MOD(ROWS(H$4:H453)-1,5)+1)</f>
        <v>93.680300000000003</v>
      </c>
    </row>
    <row r="454" spans="7:68" x14ac:dyDescent="0.2">
      <c r="G454">
        <f>INDEX($A$4:$E$131,ROUNDUP(ROWS(H$4:H454)/5,0),MOD(ROWS(H$4:H454)-1,5)+1)</f>
        <v>39.257199999999997</v>
      </c>
      <c r="P454">
        <f>INDEX($J$4:$N$131,ROUNDUP(ROWS(H$4:H454)/5,0),MOD(ROWS(H$4:H454)-1,5)+1)</f>
        <v>6.1478000000000002</v>
      </c>
      <c r="Y454">
        <f>INDEX($S$4:$W$131,ROUNDUP(ROWS(H$4:H454)/5,0),MOD(ROWS(H$4:H454)-1,5)+1)</f>
        <v>4362.2659999999996</v>
      </c>
      <c r="AH454">
        <f>INDEX($AB$4:$AF$131,ROUNDUP(ROWS(H$4:H454)/5,0),MOD(ROWS(H$4:H454)-1,5)+1)</f>
        <v>2</v>
      </c>
      <c r="AQ454">
        <f>INDEX($AK$4:$AO$131,ROUNDUP(ROWS(H$4:H454)/5,0),MOD(ROWS(H$4:H454)-1,5)+1)</f>
        <v>4.5182000000000002</v>
      </c>
      <c r="AZ454">
        <f>INDEX($AT$4:$AX$131,ROUNDUP(ROWS(H$4:H454)/5,0),MOD(ROWS(H$4:H454)-1,5)+1)</f>
        <v>7.5182000000000002</v>
      </c>
      <c r="BI454">
        <f>INDEX($BC$4:$BG$131,ROUNDUP(ROWS(H$4:H454)/5,0),MOD(ROWS(H$4:H454)-1,5)+1)</f>
        <v>10.1113</v>
      </c>
      <c r="BP454">
        <f>INDEX($BJ$4:$BN$131,ROUNDUP(ROWS(H$4:H454)/5,0),MOD(ROWS(H$4:H454)-1,5)+1)</f>
        <v>46.072899999999997</v>
      </c>
    </row>
    <row r="455" spans="7:68" x14ac:dyDescent="0.2">
      <c r="G455">
        <f>INDEX($A$4:$E$131,ROUNDUP(ROWS(H$4:H455)/5,0),MOD(ROWS(H$4:H455)-1,5)+1)</f>
        <v>34.541699999999999</v>
      </c>
      <c r="P455">
        <f>INDEX($J$4:$N$131,ROUNDUP(ROWS(H$4:H455)/5,0),MOD(ROWS(H$4:H455)-1,5)+1)</f>
        <v>12.8177</v>
      </c>
      <c r="Y455">
        <f>INDEX($S$4:$W$131,ROUNDUP(ROWS(H$4:H455)/5,0),MOD(ROWS(H$4:H455)-1,5)+1)</f>
        <v>4130.625</v>
      </c>
      <c r="AH455">
        <f>INDEX($AB$4:$AF$131,ROUNDUP(ROWS(H$4:H455)/5,0),MOD(ROWS(H$4:H455)-1,5)+1)</f>
        <v>3.3542000000000001</v>
      </c>
      <c r="AQ455">
        <f>INDEX($AK$4:$AO$131,ROUNDUP(ROWS(H$4:H455)/5,0),MOD(ROWS(H$4:H455)-1,5)+1)</f>
        <v>8.0937999999999999</v>
      </c>
      <c r="AZ455">
        <f>INDEX($AT$4:$AX$131,ROUNDUP(ROWS(H$4:H455)/5,0),MOD(ROWS(H$4:H455)-1,5)+1)</f>
        <v>11.770799999999999</v>
      </c>
      <c r="BI455">
        <f>INDEX($BC$4:$BG$131,ROUNDUP(ROWS(H$4:H455)/5,0),MOD(ROWS(H$4:H455)-1,5)+1)</f>
        <v>12.3385</v>
      </c>
      <c r="BP455">
        <f>INDEX($BJ$4:$BN$131,ROUNDUP(ROWS(H$4:H455)/5,0),MOD(ROWS(H$4:H455)-1,5)+1)</f>
        <v>97.275999999999996</v>
      </c>
    </row>
    <row r="456" spans="7:68" x14ac:dyDescent="0.2">
      <c r="G456">
        <f>INDEX($A$4:$E$131,ROUNDUP(ROWS(H$4:H456)/5,0),MOD(ROWS(H$4:H456)-1,5)+1)</f>
        <v>65.520799999999994</v>
      </c>
      <c r="P456">
        <f>INDEX($J$4:$N$131,ROUNDUP(ROWS(H$4:H456)/5,0),MOD(ROWS(H$4:H456)-1,5)+1)</f>
        <v>27.761700000000001</v>
      </c>
      <c r="Y456">
        <f>INDEX($S$4:$W$131,ROUNDUP(ROWS(H$4:H456)/5,0),MOD(ROWS(H$4:H456)-1,5)+1)</f>
        <v>3279.0630000000001</v>
      </c>
      <c r="AH456">
        <f>INDEX($AB$4:$AF$131,ROUNDUP(ROWS(H$4:H456)/5,0),MOD(ROWS(H$4:H456)-1,5)+1)</f>
        <v>5.7173999999999996</v>
      </c>
      <c r="AQ456">
        <f>INDEX($AK$4:$AO$131,ROUNDUP(ROWS(H$4:H456)/5,0),MOD(ROWS(H$4:H456)-1,5)+1)</f>
        <v>16.8919</v>
      </c>
      <c r="AZ456">
        <f>INDEX($AT$4:$AX$131,ROUNDUP(ROWS(H$4:H456)/5,0),MOD(ROWS(H$4:H456)-1,5)+1)</f>
        <v>21.609400000000001</v>
      </c>
      <c r="BI456">
        <f>INDEX($BC$4:$BG$131,ROUNDUP(ROWS(H$4:H456)/5,0),MOD(ROWS(H$4:H456)-1,5)+1)</f>
        <v>12.7174</v>
      </c>
      <c r="BP456">
        <f>INDEX($BJ$4:$BN$131,ROUNDUP(ROWS(H$4:H456)/5,0),MOD(ROWS(H$4:H456)-1,5)+1)</f>
        <v>207.95830000000001</v>
      </c>
    </row>
    <row r="457" spans="7:68" x14ac:dyDescent="0.2">
      <c r="G457">
        <f>INDEX($A$4:$E$131,ROUNDUP(ROWS(H$4:H457)/5,0),MOD(ROWS(H$4:H457)-1,5)+1)</f>
        <v>67.1738</v>
      </c>
      <c r="P457">
        <f>INDEX($J$4:$N$131,ROUNDUP(ROWS(H$4:H457)/5,0),MOD(ROWS(H$4:H457)-1,5)+1)</f>
        <v>17</v>
      </c>
      <c r="Y457">
        <f>INDEX($S$4:$W$131,ROUNDUP(ROWS(H$4:H457)/5,0),MOD(ROWS(H$4:H457)-1,5)+1)</f>
        <v>4391.3670000000002</v>
      </c>
      <c r="AH457">
        <f>INDEX($AB$4:$AF$131,ROUNDUP(ROWS(H$4:H457)/5,0),MOD(ROWS(H$4:H457)-1,5)+1)</f>
        <v>4.5430000000000001</v>
      </c>
      <c r="AQ457">
        <f>INDEX($AK$4:$AO$131,ROUNDUP(ROWS(H$4:H457)/5,0),MOD(ROWS(H$4:H457)-1,5)+1)</f>
        <v>7.8574000000000002</v>
      </c>
      <c r="AZ457">
        <f>INDEX($AT$4:$AX$131,ROUNDUP(ROWS(H$4:H457)/5,0),MOD(ROWS(H$4:H457)-1,5)+1)</f>
        <v>13</v>
      </c>
      <c r="BI457">
        <f>INDEX($BC$4:$BG$131,ROUNDUP(ROWS(H$4:H457)/5,0),MOD(ROWS(H$4:H457)-1,5)+1)</f>
        <v>11.314500000000001</v>
      </c>
      <c r="BP457">
        <f>INDEX($BJ$4:$BN$131,ROUNDUP(ROWS(H$4:H457)/5,0),MOD(ROWS(H$4:H457)-1,5)+1)</f>
        <v>206.02340000000001</v>
      </c>
    </row>
    <row r="458" spans="7:68" x14ac:dyDescent="0.2">
      <c r="G458">
        <f>INDEX($A$4:$E$131,ROUNDUP(ROWS(H$4:H458)/5,0),MOD(ROWS(H$4:H458)-1,5)+1)</f>
        <v>32.769500000000001</v>
      </c>
      <c r="P458">
        <f>INDEX($J$4:$N$131,ROUNDUP(ROWS(H$4:H458)/5,0),MOD(ROWS(H$4:H458)-1,5)+1)</f>
        <v>29.3047</v>
      </c>
      <c r="Y458">
        <f>INDEX($S$4:$W$131,ROUNDUP(ROWS(H$4:H458)/5,0),MOD(ROWS(H$4:H458)-1,5)+1)</f>
        <v>5310.3130000000001</v>
      </c>
      <c r="AH458">
        <f>INDEX($AB$4:$AF$131,ROUNDUP(ROWS(H$4:H458)/5,0),MOD(ROWS(H$4:H458)-1,5)+1)</f>
        <v>2.8241999999999998</v>
      </c>
      <c r="AQ458">
        <f>INDEX($AK$4:$AO$131,ROUNDUP(ROWS(H$4:H458)/5,0),MOD(ROWS(H$4:H458)-1,5)+1)</f>
        <v>4.5273000000000003</v>
      </c>
      <c r="AZ458">
        <f>INDEX($AT$4:$AX$131,ROUNDUP(ROWS(H$4:H458)/5,0),MOD(ROWS(H$4:H458)-1,5)+1)</f>
        <v>11.769500000000001</v>
      </c>
      <c r="BI458">
        <f>INDEX($BC$4:$BG$131,ROUNDUP(ROWS(H$4:H458)/5,0),MOD(ROWS(H$4:H458)-1,5)+1)</f>
        <v>8.4726999999999997</v>
      </c>
      <c r="BP458">
        <f>INDEX($BJ$4:$BN$131,ROUNDUP(ROWS(H$4:H458)/5,0),MOD(ROWS(H$4:H458)-1,5)+1)</f>
        <v>260.82810000000001</v>
      </c>
    </row>
    <row r="459" spans="7:68" x14ac:dyDescent="0.2">
      <c r="G459">
        <f>INDEX($A$4:$E$131,ROUNDUP(ROWS(H$4:H459)/5,0),MOD(ROWS(H$4:H459)-1,5)+1)</f>
        <v>28.125</v>
      </c>
      <c r="P459">
        <f>INDEX($J$4:$N$131,ROUNDUP(ROWS(H$4:H459)/5,0),MOD(ROWS(H$4:H459)-1,5)+1)</f>
        <v>79.625</v>
      </c>
      <c r="Y459">
        <f>INDEX($S$4:$W$131,ROUNDUP(ROWS(H$4:H459)/5,0),MOD(ROWS(H$4:H459)-1,5)+1)</f>
        <v>6240</v>
      </c>
      <c r="AH459">
        <f>INDEX($AB$4:$AF$131,ROUNDUP(ROWS(H$4:H459)/5,0),MOD(ROWS(H$4:H459)-1,5)+1)</f>
        <v>2.375</v>
      </c>
      <c r="AQ459">
        <f>INDEX($AK$4:$AO$131,ROUNDUP(ROWS(H$4:H459)/5,0),MOD(ROWS(H$4:H459)-1,5)+1)</f>
        <v>7.125</v>
      </c>
      <c r="AZ459">
        <f>INDEX($AT$4:$AX$131,ROUNDUP(ROWS(H$4:H459)/5,0),MOD(ROWS(H$4:H459)-1,5)+1)</f>
        <v>6.5</v>
      </c>
      <c r="BI459">
        <f>INDEX($BC$4:$BG$131,ROUNDUP(ROWS(H$4:H459)/5,0),MOD(ROWS(H$4:H459)-1,5)+1)</f>
        <v>6.625</v>
      </c>
      <c r="BP459">
        <f>INDEX($BJ$4:$BN$131,ROUNDUP(ROWS(H$4:H459)/5,0),MOD(ROWS(H$4:H459)-1,5)+1)</f>
        <v>170.375</v>
      </c>
    </row>
    <row r="460" spans="7:68" x14ac:dyDescent="0.2">
      <c r="G460">
        <f>INDEX($A$4:$E$131,ROUNDUP(ROWS(H$4:H460)/5,0),MOD(ROWS(H$4:H460)-1,5)+1)</f>
        <v>36.605499999999999</v>
      </c>
      <c r="P460">
        <f>INDEX($J$4:$N$131,ROUNDUP(ROWS(H$4:H460)/5,0),MOD(ROWS(H$4:H460)-1,5)+1)</f>
        <v>34.458300000000001</v>
      </c>
      <c r="Y460">
        <f>INDEX($S$4:$W$131,ROUNDUP(ROWS(H$4:H460)/5,0),MOD(ROWS(H$4:H460)-1,5)+1)</f>
        <v>10157.450000000001</v>
      </c>
      <c r="AH460">
        <f>INDEX($AB$4:$AF$131,ROUNDUP(ROWS(H$4:H460)/5,0),MOD(ROWS(H$4:H460)-1,5)+1)</f>
        <v>5</v>
      </c>
      <c r="AQ460">
        <f>INDEX($AK$4:$AO$131,ROUNDUP(ROWS(H$4:H460)/5,0),MOD(ROWS(H$4:H460)-1,5)+1)</f>
        <v>11.128299999999999</v>
      </c>
      <c r="AZ460">
        <f>INDEX($AT$4:$AX$131,ROUNDUP(ROWS(H$4:H460)/5,0),MOD(ROWS(H$4:H460)-1,5)+1)</f>
        <v>18.274699999999999</v>
      </c>
      <c r="BI460">
        <f>INDEX($BC$4:$BG$131,ROUNDUP(ROWS(H$4:H460)/5,0),MOD(ROWS(H$4:H460)-1,5)+1)</f>
        <v>10.2936</v>
      </c>
      <c r="BP460">
        <f>INDEX($BJ$4:$BN$131,ROUNDUP(ROWS(H$4:H460)/5,0),MOD(ROWS(H$4:H460)-1,5)+1)</f>
        <v>75.467399999999998</v>
      </c>
    </row>
    <row r="461" spans="7:68" x14ac:dyDescent="0.2">
      <c r="G461">
        <f>INDEX($A$4:$E$131,ROUNDUP(ROWS(H$4:H461)/5,0),MOD(ROWS(H$4:H461)-1,5)+1)</f>
        <v>41.209000000000003</v>
      </c>
      <c r="P461">
        <f>INDEX($J$4:$N$131,ROUNDUP(ROWS(H$4:H461)/5,0),MOD(ROWS(H$4:H461)-1,5)+1)</f>
        <v>88.150400000000005</v>
      </c>
      <c r="Y461">
        <f>INDEX($S$4:$W$131,ROUNDUP(ROWS(H$4:H461)/5,0),MOD(ROWS(H$4:H461)-1,5)+1)</f>
        <v>7750.7420000000002</v>
      </c>
      <c r="AH461">
        <f>INDEX($AB$4:$AF$131,ROUNDUP(ROWS(H$4:H461)/5,0),MOD(ROWS(H$4:H461)-1,5)+1)</f>
        <v>4.8418000000000001</v>
      </c>
      <c r="AQ461">
        <f>INDEX($AK$4:$AO$131,ROUNDUP(ROWS(H$4:H461)/5,0),MOD(ROWS(H$4:H461)-1,5)+1)</f>
        <v>37.3125</v>
      </c>
      <c r="AZ461">
        <f>INDEX($AT$4:$AX$131,ROUNDUP(ROWS(H$4:H461)/5,0),MOD(ROWS(H$4:H461)-1,5)+1)</f>
        <v>88.255899999999997</v>
      </c>
      <c r="BI461">
        <f>INDEX($BC$4:$BG$131,ROUNDUP(ROWS(H$4:H461)/5,0),MOD(ROWS(H$4:H461)-1,5)+1)</f>
        <v>4.1055000000000001</v>
      </c>
      <c r="BP461">
        <f>INDEX($BJ$4:$BN$131,ROUNDUP(ROWS(H$4:H461)/5,0),MOD(ROWS(H$4:H461)-1,5)+1)</f>
        <v>137.67580000000001</v>
      </c>
    </row>
    <row r="462" spans="7:68" x14ac:dyDescent="0.2">
      <c r="G462">
        <f>INDEX($A$4:$E$131,ROUNDUP(ROWS(H$4:H462)/5,0),MOD(ROWS(H$4:H462)-1,5)+1)</f>
        <v>26.871099999999998</v>
      </c>
      <c r="P462">
        <f>INDEX($J$4:$N$131,ROUNDUP(ROWS(H$4:H462)/5,0),MOD(ROWS(H$4:H462)-1,5)+1)</f>
        <v>18.892600000000002</v>
      </c>
      <c r="Y462">
        <f>INDEX($S$4:$W$131,ROUNDUP(ROWS(H$4:H462)/5,0),MOD(ROWS(H$4:H462)-1,5)+1)</f>
        <v>9694.8829999999998</v>
      </c>
      <c r="AH462">
        <f>INDEX($AB$4:$AF$131,ROUNDUP(ROWS(H$4:H462)/5,0),MOD(ROWS(H$4:H462)-1,5)+1)</f>
        <v>2.0143</v>
      </c>
      <c r="AQ462">
        <f>INDEX($AK$4:$AO$131,ROUNDUP(ROWS(H$4:H462)/5,0),MOD(ROWS(H$4:H462)-1,5)+1)</f>
        <v>6.9641999999999999</v>
      </c>
      <c r="AZ462">
        <f>INDEX($AT$4:$AX$131,ROUNDUP(ROWS(H$4:H462)/5,0),MOD(ROWS(H$4:H462)-1,5)+1)</f>
        <v>20.863900000000001</v>
      </c>
      <c r="BI462">
        <f>INDEX($BC$4:$BG$131,ROUNDUP(ROWS(H$4:H462)/5,0),MOD(ROWS(H$4:H462)-1,5)+1)</f>
        <v>6.0858999999999996</v>
      </c>
      <c r="BP462">
        <f>INDEX($BJ$4:$BN$131,ROUNDUP(ROWS(H$4:H462)/5,0),MOD(ROWS(H$4:H462)-1,5)+1)</f>
        <v>59.885399999999997</v>
      </c>
    </row>
    <row r="463" spans="7:68" x14ac:dyDescent="0.2">
      <c r="G463">
        <f>INDEX($A$4:$E$131,ROUNDUP(ROWS(H$4:H463)/5,0),MOD(ROWS(H$4:H463)-1,5)+1)</f>
        <v>9</v>
      </c>
      <c r="P463">
        <f>INDEX($J$4:$N$131,ROUNDUP(ROWS(H$4:H463)/5,0),MOD(ROWS(H$4:H463)-1,5)+1)</f>
        <v>4</v>
      </c>
      <c r="Y463">
        <f>INDEX($S$4:$W$131,ROUNDUP(ROWS(H$4:H463)/5,0),MOD(ROWS(H$4:H463)-1,5)+1)</f>
        <v>3440</v>
      </c>
      <c r="AH463">
        <f>INDEX($AB$4:$AF$131,ROUNDUP(ROWS(H$4:H463)/5,0),MOD(ROWS(H$4:H463)-1,5)+1)</f>
        <v>4</v>
      </c>
      <c r="AQ463">
        <f>INDEX($AK$4:$AO$131,ROUNDUP(ROWS(H$4:H463)/5,0),MOD(ROWS(H$4:H463)-1,5)+1)</f>
        <v>2</v>
      </c>
      <c r="AZ463">
        <f>INDEX($AT$4:$AX$131,ROUNDUP(ROWS(H$4:H463)/5,0),MOD(ROWS(H$4:H463)-1,5)+1)</f>
        <v>2</v>
      </c>
      <c r="BI463">
        <f>INDEX($BC$4:$BG$131,ROUNDUP(ROWS(H$4:H463)/5,0),MOD(ROWS(H$4:H463)-1,5)+1)</f>
        <v>18</v>
      </c>
      <c r="BP463">
        <f>INDEX($BJ$4:$BN$131,ROUNDUP(ROWS(H$4:H463)/5,0),MOD(ROWS(H$4:H463)-1,5)+1)</f>
        <v>44</v>
      </c>
    </row>
    <row r="464" spans="7:68" x14ac:dyDescent="0.2">
      <c r="G464">
        <f>INDEX($A$4:$E$131,ROUNDUP(ROWS(H$4:H464)/5,0),MOD(ROWS(H$4:H464)-1,5)+1)</f>
        <v>9</v>
      </c>
      <c r="P464">
        <f>INDEX($J$4:$N$131,ROUNDUP(ROWS(H$4:H464)/5,0),MOD(ROWS(H$4:H464)-1,5)+1)</f>
        <v>4.9629000000000003</v>
      </c>
      <c r="Y464">
        <f>INDEX($S$4:$W$131,ROUNDUP(ROWS(H$4:H464)/5,0),MOD(ROWS(H$4:H464)-1,5)+1)</f>
        <v>7002.6949999999997</v>
      </c>
      <c r="AH464">
        <f>INDEX($AB$4:$AF$131,ROUNDUP(ROWS(H$4:H464)/5,0),MOD(ROWS(H$4:H464)-1,5)+1)</f>
        <v>4</v>
      </c>
      <c r="AQ464">
        <f>INDEX($AK$4:$AO$131,ROUNDUP(ROWS(H$4:H464)/5,0),MOD(ROWS(H$4:H464)-1,5)+1)</f>
        <v>2.9628999999999999</v>
      </c>
      <c r="AZ464">
        <f>INDEX($AT$4:$AX$131,ROUNDUP(ROWS(H$4:H464)/5,0),MOD(ROWS(H$4:H464)-1,5)+1)</f>
        <v>2</v>
      </c>
      <c r="BI464">
        <f>INDEX($BC$4:$BG$131,ROUNDUP(ROWS(H$4:H464)/5,0),MOD(ROWS(H$4:H464)-1,5)+1)</f>
        <v>16.074200000000001</v>
      </c>
      <c r="BP464">
        <f>INDEX($BJ$4:$BN$131,ROUNDUP(ROWS(H$4:H464)/5,0),MOD(ROWS(H$4:H464)-1,5)+1)</f>
        <v>39.185499999999998</v>
      </c>
    </row>
    <row r="465" spans="7:68" x14ac:dyDescent="0.2">
      <c r="G465">
        <f>INDEX($A$4:$E$131,ROUNDUP(ROWS(H$4:H465)/5,0),MOD(ROWS(H$4:H465)-1,5)+1)</f>
        <v>31.093800000000002</v>
      </c>
      <c r="P465">
        <f>INDEX($J$4:$N$131,ROUNDUP(ROWS(H$4:H465)/5,0),MOD(ROWS(H$4:H465)-1,5)+1)</f>
        <v>6.8411</v>
      </c>
      <c r="Y465">
        <f>INDEX($S$4:$W$131,ROUNDUP(ROWS(H$4:H465)/5,0),MOD(ROWS(H$4:H465)-1,5)+1)</f>
        <v>5851.1980000000003</v>
      </c>
      <c r="AH465">
        <f>INDEX($AB$4:$AF$131,ROUNDUP(ROWS(H$4:H465)/5,0),MOD(ROWS(H$4:H465)-1,5)+1)</f>
        <v>3.0794000000000001</v>
      </c>
      <c r="AQ465">
        <f>INDEX($AK$4:$AO$131,ROUNDUP(ROWS(H$4:H465)/5,0),MOD(ROWS(H$4:H465)-1,5)+1)</f>
        <v>6.6822999999999997</v>
      </c>
      <c r="AZ465">
        <f>INDEX($AT$4:$AX$131,ROUNDUP(ROWS(H$4:H465)/5,0),MOD(ROWS(H$4:H465)-1,5)+1)</f>
        <v>6.6029</v>
      </c>
      <c r="BI465">
        <f>INDEX($BC$4:$BG$131,ROUNDUP(ROWS(H$4:H465)/5,0),MOD(ROWS(H$4:H465)-1,5)+1)</f>
        <v>16.9206</v>
      </c>
      <c r="BP465">
        <f>INDEX($BJ$4:$BN$131,ROUNDUP(ROWS(H$4:H465)/5,0),MOD(ROWS(H$4:H465)-1,5)+1)</f>
        <v>43.602899999999998</v>
      </c>
    </row>
    <row r="466" spans="7:68" x14ac:dyDescent="0.2">
      <c r="G466">
        <f>INDEX($A$4:$E$131,ROUNDUP(ROWS(H$4:H466)/5,0),MOD(ROWS(H$4:H466)-1,5)+1)</f>
        <v>30.287099999999999</v>
      </c>
      <c r="P466">
        <f>INDEX($J$4:$N$131,ROUNDUP(ROWS(H$4:H466)/5,0),MOD(ROWS(H$4:H466)-1,5)+1)</f>
        <v>5.1913999999999998</v>
      </c>
      <c r="Y466">
        <f>INDEX($S$4:$W$131,ROUNDUP(ROWS(H$4:H466)/5,0),MOD(ROWS(H$4:H466)-1,5)+1)</f>
        <v>6427.2659999999996</v>
      </c>
      <c r="AH466">
        <f>INDEX($AB$4:$AF$131,ROUNDUP(ROWS(H$4:H466)/5,0),MOD(ROWS(H$4:H466)-1,5)+1)</f>
        <v>2.0956999999999999</v>
      </c>
      <c r="AQ466">
        <f>INDEX($AK$4:$AO$131,ROUNDUP(ROWS(H$4:H466)/5,0),MOD(ROWS(H$4:H466)-1,5)+1)</f>
        <v>5.1913999999999998</v>
      </c>
      <c r="AZ466">
        <f>INDEX($AT$4:$AX$131,ROUNDUP(ROWS(H$4:H466)/5,0),MOD(ROWS(H$4:H466)-1,5)+1)</f>
        <v>6.0956999999999999</v>
      </c>
      <c r="BI466">
        <f>INDEX($BC$4:$BG$131,ROUNDUP(ROWS(H$4:H466)/5,0),MOD(ROWS(H$4:H466)-1,5)+1)</f>
        <v>13.3828</v>
      </c>
      <c r="BP466">
        <f>INDEX($BJ$4:$BN$131,ROUNDUP(ROWS(H$4:H466)/5,0),MOD(ROWS(H$4:H466)-1,5)+1)</f>
        <v>42.191400000000002</v>
      </c>
    </row>
    <row r="467" spans="7:68" x14ac:dyDescent="0.2">
      <c r="G467">
        <f>INDEX($A$4:$E$131,ROUNDUP(ROWS(H$4:H467)/5,0),MOD(ROWS(H$4:H467)-1,5)+1)</f>
        <v>27.404299999999999</v>
      </c>
      <c r="P467">
        <f>INDEX($J$4:$N$131,ROUNDUP(ROWS(H$4:H467)/5,0),MOD(ROWS(H$4:H467)-1,5)+1)</f>
        <v>4.1348000000000003</v>
      </c>
      <c r="Y467">
        <f>INDEX($S$4:$W$131,ROUNDUP(ROWS(H$4:H467)/5,0),MOD(ROWS(H$4:H467)-1,5)+1)</f>
        <v>7226.7969999999996</v>
      </c>
      <c r="AH467">
        <f>INDEX($AB$4:$AF$131,ROUNDUP(ROWS(H$4:H467)/5,0),MOD(ROWS(H$4:H467)-1,5)+1)</f>
        <v>1.1348</v>
      </c>
      <c r="AQ467">
        <f>INDEX($AK$4:$AO$131,ROUNDUP(ROWS(H$4:H467)/5,0),MOD(ROWS(H$4:H467)-1,5)+1)</f>
        <v>3.2694999999999999</v>
      </c>
      <c r="AZ467">
        <f>INDEX($AT$4:$AX$131,ROUNDUP(ROWS(H$4:H467)/5,0),MOD(ROWS(H$4:H467)-1,5)+1)</f>
        <v>4.2694999999999999</v>
      </c>
      <c r="BI467">
        <f>INDEX($BC$4:$BG$131,ROUNDUP(ROWS(H$4:H467)/5,0),MOD(ROWS(H$4:H467)-1,5)+1)</f>
        <v>9.5390999999999995</v>
      </c>
      <c r="BP467">
        <f>INDEX($BJ$4:$BN$131,ROUNDUP(ROWS(H$4:H467)/5,0),MOD(ROWS(H$4:H467)-1,5)+1)</f>
        <v>39.404299999999999</v>
      </c>
    </row>
    <row r="468" spans="7:68" x14ac:dyDescent="0.2">
      <c r="G468">
        <f>INDEX($A$4:$E$131,ROUNDUP(ROWS(H$4:H468)/5,0),MOD(ROWS(H$4:H468)-1,5)+1)</f>
        <v>14.578099999999999</v>
      </c>
      <c r="P468">
        <f>INDEX($J$4:$N$131,ROUNDUP(ROWS(H$4:H468)/5,0),MOD(ROWS(H$4:H468)-1,5)+1)</f>
        <v>4.8281000000000001</v>
      </c>
      <c r="Y468">
        <f>INDEX($S$4:$W$131,ROUNDUP(ROWS(H$4:H468)/5,0),MOD(ROWS(H$4:H468)-1,5)+1)</f>
        <v>9493.125</v>
      </c>
      <c r="AH468">
        <f>INDEX($AB$4:$AF$131,ROUNDUP(ROWS(H$4:H468)/5,0),MOD(ROWS(H$4:H468)-1,5)+1)</f>
        <v>2.6562999999999999</v>
      </c>
      <c r="AQ468">
        <f>INDEX($AK$4:$AO$131,ROUNDUP(ROWS(H$4:H468)/5,0),MOD(ROWS(H$4:H468)-1,5)+1)</f>
        <v>4.6562999999999999</v>
      </c>
      <c r="AZ468">
        <f>INDEX($AT$4:$AX$131,ROUNDUP(ROWS(H$4:H468)/5,0),MOD(ROWS(H$4:H468)-1,5)+1)</f>
        <v>2.3437999999999999</v>
      </c>
      <c r="BI468">
        <f>INDEX($BC$4:$BG$131,ROUNDUP(ROWS(H$4:H468)/5,0),MOD(ROWS(H$4:H468)-1,5)+1)</f>
        <v>9.8280999999999992</v>
      </c>
      <c r="BP468">
        <f>INDEX($BJ$4:$BN$131,ROUNDUP(ROWS(H$4:H468)/5,0),MOD(ROWS(H$4:H468)-1,5)+1)</f>
        <v>43.140599999999999</v>
      </c>
    </row>
    <row r="469" spans="7:68" x14ac:dyDescent="0.2">
      <c r="G469">
        <f>INDEX($A$4:$E$131,ROUNDUP(ROWS(H$4:H469)/5,0),MOD(ROWS(H$4:H469)-1,5)+1)</f>
        <v>26.273399999999999</v>
      </c>
      <c r="P469">
        <f>INDEX($J$4:$N$131,ROUNDUP(ROWS(H$4:H469)/5,0),MOD(ROWS(H$4:H469)-1,5)+1)</f>
        <v>15.3086</v>
      </c>
      <c r="Y469">
        <f>INDEX($S$4:$W$131,ROUNDUP(ROWS(H$4:H469)/5,0),MOD(ROWS(H$4:H469)-1,5)+1)</f>
        <v>7164.6090000000004</v>
      </c>
      <c r="AH469">
        <f>INDEX($AB$4:$AF$131,ROUNDUP(ROWS(H$4:H469)/5,0),MOD(ROWS(H$4:H469)-1,5)+1)</f>
        <v>3.7930000000000001</v>
      </c>
      <c r="AQ469">
        <f>INDEX($AK$4:$AO$131,ROUNDUP(ROWS(H$4:H469)/5,0),MOD(ROWS(H$4:H469)-1,5)+1)</f>
        <v>7.3788999999999998</v>
      </c>
      <c r="AZ469">
        <f>INDEX($AT$4:$AX$131,ROUNDUP(ROWS(H$4:H469)/5,0),MOD(ROWS(H$4:H469)-1,5)+1)</f>
        <v>21.031300000000002</v>
      </c>
      <c r="BI469">
        <f>INDEX($BC$4:$BG$131,ROUNDUP(ROWS(H$4:H469)/5,0),MOD(ROWS(H$4:H469)-1,5)+1)</f>
        <v>6.8281000000000001</v>
      </c>
      <c r="BP469">
        <f>INDEX($BJ$4:$BN$131,ROUNDUP(ROWS(H$4:H469)/5,0),MOD(ROWS(H$4:H469)-1,5)+1)</f>
        <v>65.410200000000003</v>
      </c>
    </row>
    <row r="470" spans="7:68" x14ac:dyDescent="0.2">
      <c r="G470">
        <f>INDEX($A$4:$E$131,ROUNDUP(ROWS(H$4:H470)/5,0),MOD(ROWS(H$4:H470)-1,5)+1)</f>
        <v>32.494100000000003</v>
      </c>
      <c r="P470">
        <f>INDEX($J$4:$N$131,ROUNDUP(ROWS(H$4:H470)/5,0),MOD(ROWS(H$4:H470)-1,5)+1)</f>
        <v>37.953099999999999</v>
      </c>
      <c r="Y470">
        <f>INDEX($S$4:$W$131,ROUNDUP(ROWS(H$4:H470)/5,0),MOD(ROWS(H$4:H470)-1,5)+1)</f>
        <v>7687.07</v>
      </c>
      <c r="AH470">
        <f>INDEX($AB$4:$AF$131,ROUNDUP(ROWS(H$4:H470)/5,0),MOD(ROWS(H$4:H470)-1,5)+1)</f>
        <v>4</v>
      </c>
      <c r="AQ470">
        <f>INDEX($AK$4:$AO$131,ROUNDUP(ROWS(H$4:H470)/5,0),MOD(ROWS(H$4:H470)-1,5)+1)</f>
        <v>11.3255</v>
      </c>
      <c r="AZ470">
        <f>INDEX($AT$4:$AX$131,ROUNDUP(ROWS(H$4:H470)/5,0),MOD(ROWS(H$4:H470)-1,5)+1)</f>
        <v>45.953099999999999</v>
      </c>
      <c r="BI470">
        <f>INDEX($BC$4:$BG$131,ROUNDUP(ROWS(H$4:H470)/5,0),MOD(ROWS(H$4:H470)-1,5)+1)</f>
        <v>6</v>
      </c>
      <c r="BP470">
        <f>INDEX($BJ$4:$BN$131,ROUNDUP(ROWS(H$4:H470)/5,0),MOD(ROWS(H$4:H470)-1,5)+1)</f>
        <v>68.505899999999997</v>
      </c>
    </row>
    <row r="471" spans="7:68" x14ac:dyDescent="0.2">
      <c r="G471">
        <f>INDEX($A$4:$E$131,ROUNDUP(ROWS(H$4:H471)/5,0),MOD(ROWS(H$4:H471)-1,5)+1)</f>
        <v>31.4818</v>
      </c>
      <c r="P471">
        <f>INDEX($J$4:$N$131,ROUNDUP(ROWS(H$4:H471)/5,0),MOD(ROWS(H$4:H471)-1,5)+1)</f>
        <v>18.467400000000001</v>
      </c>
      <c r="Y471">
        <f>INDEX($S$4:$W$131,ROUNDUP(ROWS(H$4:H471)/5,0),MOD(ROWS(H$4:H471)-1,5)+1)</f>
        <v>4979.4530000000004</v>
      </c>
      <c r="AH471">
        <f>INDEX($AB$4:$AF$131,ROUNDUP(ROWS(H$4:H471)/5,0),MOD(ROWS(H$4:H471)-1,5)+1)</f>
        <v>4.7591000000000001</v>
      </c>
      <c r="AQ471">
        <f>INDEX($AK$4:$AO$131,ROUNDUP(ROWS(H$4:H471)/5,0),MOD(ROWS(H$4:H471)-1,5)+1)</f>
        <v>13.5182</v>
      </c>
      <c r="AZ471">
        <f>INDEX($AT$4:$AX$131,ROUNDUP(ROWS(H$4:H471)/5,0),MOD(ROWS(H$4:H471)-1,5)+1)</f>
        <v>24.190100000000001</v>
      </c>
      <c r="BI471">
        <f>INDEX($BC$4:$BG$131,ROUNDUP(ROWS(H$4:H471)/5,0),MOD(ROWS(H$4:H471)-1,5)+1)</f>
        <v>7.5194999999999999</v>
      </c>
      <c r="BP471">
        <f>INDEX($BJ$4:$BN$131,ROUNDUP(ROWS(H$4:H471)/5,0),MOD(ROWS(H$4:H471)-1,5)+1)</f>
        <v>64.2012</v>
      </c>
    </row>
    <row r="472" spans="7:68" x14ac:dyDescent="0.2">
      <c r="G472">
        <f>INDEX($A$4:$E$131,ROUNDUP(ROWS(H$4:H472)/5,0),MOD(ROWS(H$4:H472)-1,5)+1)</f>
        <v>23.0625</v>
      </c>
      <c r="P472">
        <f>INDEX($J$4:$N$131,ROUNDUP(ROWS(H$4:H472)/5,0),MOD(ROWS(H$4:H472)-1,5)+1)</f>
        <v>9.6770999999999994</v>
      </c>
      <c r="Y472">
        <f>INDEX($S$4:$W$131,ROUNDUP(ROWS(H$4:H472)/5,0),MOD(ROWS(H$4:H472)-1,5)+1)</f>
        <v>4436.875</v>
      </c>
      <c r="AH472">
        <f>INDEX($AB$4:$AF$131,ROUNDUP(ROWS(H$4:H472)/5,0),MOD(ROWS(H$4:H472)-1,5)+1)</f>
        <v>5</v>
      </c>
      <c r="AQ472">
        <f>INDEX($AK$4:$AO$131,ROUNDUP(ROWS(H$4:H472)/5,0),MOD(ROWS(H$4:H472)-1,5)+1)</f>
        <v>6.0625</v>
      </c>
      <c r="AZ472">
        <f>INDEX($AT$4:$AX$131,ROUNDUP(ROWS(H$4:H472)/5,0),MOD(ROWS(H$4:H472)-1,5)+1)</f>
        <v>12.6927</v>
      </c>
      <c r="BI472">
        <f>INDEX($BC$4:$BG$131,ROUNDUP(ROWS(H$4:H472)/5,0),MOD(ROWS(H$4:H472)-1,5)+1)</f>
        <v>7.3384999999999998</v>
      </c>
      <c r="BP472">
        <f>INDEX($BJ$4:$BN$131,ROUNDUP(ROWS(H$4:H472)/5,0),MOD(ROWS(H$4:H472)-1,5)+1)</f>
        <v>39.1875</v>
      </c>
    </row>
    <row r="473" spans="7:68" x14ac:dyDescent="0.2">
      <c r="G473">
        <f>INDEX($A$4:$E$131,ROUNDUP(ROWS(H$4:H473)/5,0),MOD(ROWS(H$4:H473)-1,5)+1)</f>
        <v>11.002000000000001</v>
      </c>
      <c r="P473">
        <f>INDEX($J$4:$N$131,ROUNDUP(ROWS(H$4:H473)/5,0),MOD(ROWS(H$4:H473)-1,5)+1)</f>
        <v>5.9238</v>
      </c>
      <c r="Y473">
        <f>INDEX($S$4:$W$131,ROUNDUP(ROWS(H$4:H473)/5,0),MOD(ROWS(H$4:H473)-1,5)+1)</f>
        <v>9131.2109999999993</v>
      </c>
      <c r="AH473">
        <f>INDEX($AB$4:$AF$131,ROUNDUP(ROWS(H$4:H473)/5,0),MOD(ROWS(H$4:H473)-1,5)+1)</f>
        <v>3.7694999999999999</v>
      </c>
      <c r="AQ473">
        <f>INDEX($AK$4:$AO$131,ROUNDUP(ROWS(H$4:H473)/5,0),MOD(ROWS(H$4:H473)-1,5)+1)</f>
        <v>2</v>
      </c>
      <c r="AZ473">
        <f>INDEX($AT$4:$AX$131,ROUNDUP(ROWS(H$4:H473)/5,0),MOD(ROWS(H$4:H473)-1,5)+1)</f>
        <v>6.0781000000000001</v>
      </c>
      <c r="BI473">
        <f>INDEX($BC$4:$BG$131,ROUNDUP(ROWS(H$4:H473)/5,0),MOD(ROWS(H$4:H473)-1,5)+1)</f>
        <v>7.6151999999999997</v>
      </c>
      <c r="BP473">
        <f>INDEX($BJ$4:$BN$131,ROUNDUP(ROWS(H$4:H473)/5,0),MOD(ROWS(H$4:H473)-1,5)+1)</f>
        <v>23.9238</v>
      </c>
    </row>
    <row r="474" spans="7:68" x14ac:dyDescent="0.2">
      <c r="G474">
        <f>INDEX($A$4:$E$131,ROUNDUP(ROWS(H$4:H474)/5,0),MOD(ROWS(H$4:H474)-1,5)+1)</f>
        <v>14.935499999999999</v>
      </c>
      <c r="P474">
        <f>INDEX($J$4:$N$131,ROUNDUP(ROWS(H$4:H474)/5,0),MOD(ROWS(H$4:H474)-1,5)+1)</f>
        <v>7.5742000000000003</v>
      </c>
      <c r="Y474">
        <f>INDEX($S$4:$W$131,ROUNDUP(ROWS(H$4:H474)/5,0),MOD(ROWS(H$4:H474)-1,5)+1)</f>
        <v>9616.7579999999998</v>
      </c>
      <c r="AH474">
        <f>INDEX($AB$4:$AF$131,ROUNDUP(ROWS(H$4:H474)/5,0),MOD(ROWS(H$4:H474)-1,5)+1)</f>
        <v>3</v>
      </c>
      <c r="AQ474">
        <f>INDEX($AK$4:$AO$131,ROUNDUP(ROWS(H$4:H474)/5,0),MOD(ROWS(H$4:H474)-1,5)+1)</f>
        <v>3.7871000000000001</v>
      </c>
      <c r="AZ474">
        <f>INDEX($AT$4:$AX$131,ROUNDUP(ROWS(H$4:H474)/5,0),MOD(ROWS(H$4:H474)-1,5)+1)</f>
        <v>4.7870999999999997</v>
      </c>
      <c r="BI474">
        <f>INDEX($BC$4:$BG$131,ROUNDUP(ROWS(H$4:H474)/5,0),MOD(ROWS(H$4:H474)-1,5)+1)</f>
        <v>11.574199999999999</v>
      </c>
      <c r="BP474">
        <f>INDEX($BJ$4:$BN$131,ROUNDUP(ROWS(H$4:H474)/5,0),MOD(ROWS(H$4:H474)-1,5)+1)</f>
        <v>36.892600000000002</v>
      </c>
    </row>
    <row r="475" spans="7:68" x14ac:dyDescent="0.2">
      <c r="G475">
        <f>INDEX($A$4:$E$131,ROUNDUP(ROWS(H$4:H475)/5,0),MOD(ROWS(H$4:H475)-1,5)+1)</f>
        <v>25.401</v>
      </c>
      <c r="P475">
        <f>INDEX($J$4:$N$131,ROUNDUP(ROWS(H$4:H475)/5,0),MOD(ROWS(H$4:H475)-1,5)+1)</f>
        <v>18.802099999999999</v>
      </c>
      <c r="Y475">
        <f>INDEX($S$4:$W$131,ROUNDUP(ROWS(H$4:H475)/5,0),MOD(ROWS(H$4:H475)-1,5)+1)</f>
        <v>7049.7659999999996</v>
      </c>
      <c r="AH475">
        <f>INDEX($AB$4:$AF$131,ROUNDUP(ROWS(H$4:H475)/5,0),MOD(ROWS(H$4:H475)-1,5)+1)</f>
        <v>6.8509000000000002</v>
      </c>
      <c r="AQ475">
        <f>INDEX($AK$4:$AO$131,ROUNDUP(ROWS(H$4:H475)/5,0),MOD(ROWS(H$4:H475)-1,5)+1)</f>
        <v>6.6504000000000003</v>
      </c>
      <c r="AZ475">
        <f>INDEX($AT$4:$AX$131,ROUNDUP(ROWS(H$4:H475)/5,0),MOD(ROWS(H$4:H475)-1,5)+1)</f>
        <v>12.051399999999999</v>
      </c>
      <c r="BI475">
        <f>INDEX($BC$4:$BG$131,ROUNDUP(ROWS(H$4:H475)/5,0),MOD(ROWS(H$4:H475)-1,5)+1)</f>
        <v>11.7995</v>
      </c>
      <c r="BP475">
        <f>INDEX($BJ$4:$BN$131,ROUNDUP(ROWS(H$4:H475)/5,0),MOD(ROWS(H$4:H475)-1,5)+1)</f>
        <v>48.100299999999997</v>
      </c>
    </row>
    <row r="476" spans="7:68" x14ac:dyDescent="0.2">
      <c r="G476">
        <f>INDEX($A$4:$E$131,ROUNDUP(ROWS(H$4:H476)/5,0),MOD(ROWS(H$4:H476)-1,5)+1)</f>
        <v>58.226599999999998</v>
      </c>
      <c r="P476">
        <f>INDEX($J$4:$N$131,ROUNDUP(ROWS(H$4:H476)/5,0),MOD(ROWS(H$4:H476)-1,5)+1)</f>
        <v>25.496099999999998</v>
      </c>
      <c r="Y476">
        <f>INDEX($S$4:$W$131,ROUNDUP(ROWS(H$4:H476)/5,0),MOD(ROWS(H$4:H476)-1,5)+1)</f>
        <v>8860.3130000000001</v>
      </c>
      <c r="AH476">
        <f>INDEX($AB$4:$AF$131,ROUNDUP(ROWS(H$4:H476)/5,0),MOD(ROWS(H$4:H476)-1,5)+1)</f>
        <v>7.4805000000000001</v>
      </c>
      <c r="AQ476">
        <f>INDEX($AK$4:$AO$131,ROUNDUP(ROWS(H$4:H476)/5,0),MOD(ROWS(H$4:H476)-1,5)+1)</f>
        <v>10.519500000000001</v>
      </c>
      <c r="AZ476">
        <f>INDEX($AT$4:$AX$131,ROUNDUP(ROWS(H$4:H476)/5,0),MOD(ROWS(H$4:H476)-1,5)+1)</f>
        <v>25.566400000000002</v>
      </c>
      <c r="BI476">
        <f>INDEX($BC$4:$BG$131,ROUNDUP(ROWS(H$4:H476)/5,0),MOD(ROWS(H$4:H476)-1,5)+1)</f>
        <v>8.9922000000000004</v>
      </c>
      <c r="BP476">
        <f>INDEX($BJ$4:$BN$131,ROUNDUP(ROWS(H$4:H476)/5,0),MOD(ROWS(H$4:H476)-1,5)+1)</f>
        <v>58.574199999999998</v>
      </c>
    </row>
    <row r="477" spans="7:68" x14ac:dyDescent="0.2">
      <c r="G477">
        <f>INDEX($A$4:$E$131,ROUNDUP(ROWS(H$4:H477)/5,0),MOD(ROWS(H$4:H477)-1,5)+1)</f>
        <v>63.265599999999999</v>
      </c>
      <c r="P477">
        <f>INDEX($J$4:$N$131,ROUNDUP(ROWS(H$4:H477)/5,0),MOD(ROWS(H$4:H477)-1,5)+1)</f>
        <v>15.3125</v>
      </c>
      <c r="Y477">
        <f>INDEX($S$4:$W$131,ROUNDUP(ROWS(H$4:H477)/5,0),MOD(ROWS(H$4:H477)-1,5)+1)</f>
        <v>8921.25</v>
      </c>
      <c r="AH477">
        <f>INDEX($AB$4:$AF$131,ROUNDUP(ROWS(H$4:H477)/5,0),MOD(ROWS(H$4:H477)-1,5)+1)</f>
        <v>4.5156000000000001</v>
      </c>
      <c r="AQ477">
        <f>INDEX($AK$4:$AO$131,ROUNDUP(ROWS(H$4:H477)/5,0),MOD(ROWS(H$4:H477)-1,5)+1)</f>
        <v>9.6094000000000008</v>
      </c>
      <c r="AZ477">
        <f>INDEX($AT$4:$AX$131,ROUNDUP(ROWS(H$4:H477)/5,0),MOD(ROWS(H$4:H477)-1,5)+1)</f>
        <v>19.953099999999999</v>
      </c>
      <c r="BI477">
        <f>INDEX($BC$4:$BG$131,ROUNDUP(ROWS(H$4:H477)/5,0),MOD(ROWS(H$4:H477)-1,5)+1)</f>
        <v>10.9062</v>
      </c>
      <c r="BP477">
        <f>INDEX($BJ$4:$BN$131,ROUNDUP(ROWS(H$4:H477)/5,0),MOD(ROWS(H$4:H477)-1,5)+1)</f>
        <v>54.921900000000001</v>
      </c>
    </row>
    <row r="478" spans="7:68" x14ac:dyDescent="0.2">
      <c r="G478">
        <f>INDEX($A$4:$E$131,ROUNDUP(ROWS(H$4:H478)/5,0),MOD(ROWS(H$4:H478)-1,5)+1)</f>
        <v>25.7318</v>
      </c>
      <c r="P478">
        <f>INDEX($J$4:$N$131,ROUNDUP(ROWS(H$4:H478)/5,0),MOD(ROWS(H$4:H478)-1,5)+1)</f>
        <v>4.5617999999999999</v>
      </c>
      <c r="Y478">
        <f>INDEX($S$4:$W$131,ROUNDUP(ROWS(H$4:H478)/5,0),MOD(ROWS(H$4:H478)-1,5)+1)</f>
        <v>5100.8069999999998</v>
      </c>
      <c r="AH478">
        <f>INDEX($AB$4:$AF$131,ROUNDUP(ROWS(H$4:H478)/5,0),MOD(ROWS(H$4:H478)-1,5)+1)</f>
        <v>3.5617999999999999</v>
      </c>
      <c r="AQ478">
        <f>INDEX($AK$4:$AO$131,ROUNDUP(ROWS(H$4:H478)/5,0),MOD(ROWS(H$4:H478)-1,5)+1)</f>
        <v>4.6855000000000002</v>
      </c>
      <c r="AZ478">
        <f>INDEX($AT$4:$AX$131,ROUNDUP(ROWS(H$4:H478)/5,0),MOD(ROWS(H$4:H478)-1,5)+1)</f>
        <v>4.5617999999999999</v>
      </c>
      <c r="BI478">
        <f>INDEX($BC$4:$BG$131,ROUNDUP(ROWS(H$4:H478)/5,0),MOD(ROWS(H$4:H478)-1,5)+1)</f>
        <v>12.6836</v>
      </c>
      <c r="BP478">
        <f>INDEX($BJ$4:$BN$131,ROUNDUP(ROWS(H$4:H478)/5,0),MOD(ROWS(H$4:H478)-1,5)+1)</f>
        <v>41</v>
      </c>
    </row>
    <row r="479" spans="7:68" x14ac:dyDescent="0.2">
      <c r="G479">
        <f>INDEX($A$4:$E$131,ROUNDUP(ROWS(H$4:H479)/5,0),MOD(ROWS(H$4:H479)-1,5)+1)</f>
        <v>17.116499999999998</v>
      </c>
      <c r="P479">
        <f>INDEX($J$4:$N$131,ROUNDUP(ROWS(H$4:H479)/5,0),MOD(ROWS(H$4:H479)-1,5)+1)</f>
        <v>6.0930999999999997</v>
      </c>
      <c r="Y479">
        <f>INDEX($S$4:$W$131,ROUNDUP(ROWS(H$4:H479)/5,0),MOD(ROWS(H$4:H479)-1,5)+1)</f>
        <v>4100.482</v>
      </c>
      <c r="AH479">
        <f>INDEX($AB$4:$AF$131,ROUNDUP(ROWS(H$4:H479)/5,0),MOD(ROWS(H$4:H479)-1,5)+1)</f>
        <v>3</v>
      </c>
      <c r="AQ479">
        <f>INDEX($AK$4:$AO$131,ROUNDUP(ROWS(H$4:H479)/5,0),MOD(ROWS(H$4:H479)-1,5)+1)</f>
        <v>4.6745000000000001</v>
      </c>
      <c r="AZ479">
        <f>INDEX($AT$4:$AX$131,ROUNDUP(ROWS(H$4:H479)/5,0),MOD(ROWS(H$4:H479)-1,5)+1)</f>
        <v>5.6745000000000001</v>
      </c>
      <c r="BI479">
        <f>INDEX($BC$4:$BG$131,ROUNDUP(ROWS(H$4:H479)/5,0),MOD(ROWS(H$4:H479)-1,5)+1)</f>
        <v>12.2559</v>
      </c>
      <c r="BP479">
        <f>INDEX($BJ$4:$BN$131,ROUNDUP(ROWS(H$4:H479)/5,0),MOD(ROWS(H$4:H479)-1,5)+1)</f>
        <v>52.302700000000002</v>
      </c>
    </row>
    <row r="480" spans="7:68" x14ac:dyDescent="0.2">
      <c r="G480">
        <f>INDEX($A$4:$E$131,ROUNDUP(ROWS(H$4:H480)/5,0),MOD(ROWS(H$4:H480)-1,5)+1)</f>
        <v>40.406300000000002</v>
      </c>
      <c r="P480">
        <f>INDEX($J$4:$N$131,ROUNDUP(ROWS(H$4:H480)/5,0),MOD(ROWS(H$4:H480)-1,5)+1)</f>
        <v>20.5443</v>
      </c>
      <c r="Y480">
        <f>INDEX($S$4:$W$131,ROUNDUP(ROWS(H$4:H480)/5,0),MOD(ROWS(H$4:H480)-1,5)+1)</f>
        <v>5075.1559999999999</v>
      </c>
      <c r="AH480">
        <f>INDEX($AB$4:$AF$131,ROUNDUP(ROWS(H$4:H480)/5,0),MOD(ROWS(H$4:H480)-1,5)+1)</f>
        <v>4.1172000000000004</v>
      </c>
      <c r="AQ480">
        <f>INDEX($AK$4:$AO$131,ROUNDUP(ROWS(H$4:H480)/5,0),MOD(ROWS(H$4:H480)-1,5)+1)</f>
        <v>10.724</v>
      </c>
      <c r="AZ480">
        <f>INDEX($AT$4:$AX$131,ROUNDUP(ROWS(H$4:H480)/5,0),MOD(ROWS(H$4:H480)-1,5)+1)</f>
        <v>20.289100000000001</v>
      </c>
      <c r="BI480">
        <f>INDEX($BC$4:$BG$131,ROUNDUP(ROWS(H$4:H480)/5,0),MOD(ROWS(H$4:H480)-1,5)+1)</f>
        <v>12.510400000000001</v>
      </c>
      <c r="BP480">
        <f>INDEX($BJ$4:$BN$131,ROUNDUP(ROWS(H$4:H480)/5,0),MOD(ROWS(H$4:H480)-1,5)+1)</f>
        <v>92.205699999999993</v>
      </c>
    </row>
    <row r="481" spans="7:68" x14ac:dyDescent="0.2">
      <c r="G481">
        <f>INDEX($A$4:$E$131,ROUNDUP(ROWS(H$4:H481)/5,0),MOD(ROWS(H$4:H481)-1,5)+1)</f>
        <v>48.292999999999999</v>
      </c>
      <c r="P481">
        <f>INDEX($J$4:$N$131,ROUNDUP(ROWS(H$4:H481)/5,0),MOD(ROWS(H$4:H481)-1,5)+1)</f>
        <v>33.463500000000003</v>
      </c>
      <c r="Y481">
        <f>INDEX($S$4:$W$131,ROUNDUP(ROWS(H$4:H481)/5,0),MOD(ROWS(H$4:H481)-1,5)+1)</f>
        <v>7372.1620000000003</v>
      </c>
      <c r="AH481">
        <f>INDEX($AB$4:$AF$131,ROUNDUP(ROWS(H$4:H481)/5,0),MOD(ROWS(H$4:H481)-1,5)+1)</f>
        <v>5.3464</v>
      </c>
      <c r="AQ481">
        <f>INDEX($AK$4:$AO$131,ROUNDUP(ROWS(H$4:H481)/5,0),MOD(ROWS(H$4:H481)-1,5)+1)</f>
        <v>17.326799999999999</v>
      </c>
      <c r="AZ481">
        <f>INDEX($AT$4:$AX$131,ROUNDUP(ROWS(H$4:H481)/5,0),MOD(ROWS(H$4:H481)-1,5)+1)</f>
        <v>31.849</v>
      </c>
      <c r="BI481">
        <f>INDEX($BC$4:$BG$131,ROUNDUP(ROWS(H$4:H481)/5,0),MOD(ROWS(H$4:H481)-1,5)+1)</f>
        <v>10</v>
      </c>
      <c r="BP481">
        <f>INDEX($BJ$4:$BN$131,ROUNDUP(ROWS(H$4:H481)/5,0),MOD(ROWS(H$4:H481)-1,5)+1)</f>
        <v>114.6979</v>
      </c>
    </row>
    <row r="482" spans="7:68" x14ac:dyDescent="0.2">
      <c r="G482">
        <f>INDEX($A$4:$E$131,ROUNDUP(ROWS(H$4:H482)/5,0),MOD(ROWS(H$4:H482)-1,5)+1)</f>
        <v>15.8535</v>
      </c>
      <c r="P482">
        <f>INDEX($J$4:$N$131,ROUNDUP(ROWS(H$4:H482)/5,0),MOD(ROWS(H$4:H482)-1,5)+1)</f>
        <v>15.707000000000001</v>
      </c>
      <c r="Y482">
        <f>INDEX($S$4:$W$131,ROUNDUP(ROWS(H$4:H482)/5,0),MOD(ROWS(H$4:H482)-1,5)+1)</f>
        <v>15018.32</v>
      </c>
      <c r="AH482">
        <f>INDEX($AB$4:$AF$131,ROUNDUP(ROWS(H$4:H482)/5,0),MOD(ROWS(H$4:H482)-1,5)+1)</f>
        <v>3.6934</v>
      </c>
      <c r="AQ482">
        <f>INDEX($AK$4:$AO$131,ROUNDUP(ROWS(H$4:H482)/5,0),MOD(ROWS(H$4:H482)-1,5)+1)</f>
        <v>13.400399999999999</v>
      </c>
      <c r="AZ482">
        <f>INDEX($AT$4:$AX$131,ROUNDUP(ROWS(H$4:H482)/5,0),MOD(ROWS(H$4:H482)-1,5)+1)</f>
        <v>10.546900000000001</v>
      </c>
      <c r="BI482">
        <f>INDEX($BC$4:$BG$131,ROUNDUP(ROWS(H$4:H482)/5,0),MOD(ROWS(H$4:H482)-1,5)+1)</f>
        <v>9.3866999999999994</v>
      </c>
      <c r="BP482">
        <f>INDEX($BJ$4:$BN$131,ROUNDUP(ROWS(H$4:H482)/5,0),MOD(ROWS(H$4:H482)-1,5)+1)</f>
        <v>68.414100000000005</v>
      </c>
    </row>
    <row r="483" spans="7:68" x14ac:dyDescent="0.2">
      <c r="G483">
        <f>INDEX($A$4:$E$131,ROUNDUP(ROWS(H$4:H483)/5,0),MOD(ROWS(H$4:H483)-1,5)+1)</f>
        <v>15.6875</v>
      </c>
      <c r="P483">
        <f>INDEX($J$4:$N$131,ROUNDUP(ROWS(H$4:H483)/5,0),MOD(ROWS(H$4:H483)-1,5)+1)</f>
        <v>6.5208000000000004</v>
      </c>
      <c r="Y483">
        <f>INDEX($S$4:$W$131,ROUNDUP(ROWS(H$4:H483)/5,0),MOD(ROWS(H$4:H483)-1,5)+1)</f>
        <v>19552.5</v>
      </c>
      <c r="AH483">
        <f>INDEX($AB$4:$AF$131,ROUNDUP(ROWS(H$4:H483)/5,0),MOD(ROWS(H$4:H483)-1,5)+1)</f>
        <v>3.2604000000000002</v>
      </c>
      <c r="AQ483">
        <f>INDEX($AK$4:$AO$131,ROUNDUP(ROWS(H$4:H483)/5,0),MOD(ROWS(H$4:H483)-1,5)+1)</f>
        <v>3</v>
      </c>
      <c r="AZ483">
        <f>INDEX($AT$4:$AX$131,ROUNDUP(ROWS(H$4:H483)/5,0),MOD(ROWS(H$4:H483)-1,5)+1)</f>
        <v>5.7812999999999999</v>
      </c>
      <c r="BI483">
        <f>INDEX($BC$4:$BG$131,ROUNDUP(ROWS(H$4:H483)/5,0),MOD(ROWS(H$4:H483)-1,5)+1)</f>
        <v>7.2187000000000001</v>
      </c>
      <c r="BP483">
        <f>INDEX($BJ$4:$BN$131,ROUNDUP(ROWS(H$4:H483)/5,0),MOD(ROWS(H$4:H483)-1,5)+1)</f>
        <v>46.916699999999999</v>
      </c>
    </row>
    <row r="484" spans="7:68" x14ac:dyDescent="0.2">
      <c r="G484">
        <f>INDEX($A$4:$E$131,ROUNDUP(ROWS(H$4:H484)/5,0),MOD(ROWS(H$4:H484)-1,5)+1)</f>
        <v>32.372399999999999</v>
      </c>
      <c r="P484">
        <f>INDEX($J$4:$N$131,ROUNDUP(ROWS(H$4:H484)/5,0),MOD(ROWS(H$4:H484)-1,5)+1)</f>
        <v>7.5182000000000002</v>
      </c>
      <c r="Y484">
        <f>INDEX($S$4:$W$131,ROUNDUP(ROWS(H$4:H484)/5,0),MOD(ROWS(H$4:H484)-1,5)+1)</f>
        <v>8624.7659999999996</v>
      </c>
      <c r="AH484">
        <f>INDEX($AB$4:$AF$131,ROUNDUP(ROWS(H$4:H484)/5,0),MOD(ROWS(H$4:H484)-1,5)+1)</f>
        <v>3.2772999999999999</v>
      </c>
      <c r="AQ484">
        <f>INDEX($AK$4:$AO$131,ROUNDUP(ROWS(H$4:H484)/5,0),MOD(ROWS(H$4:H484)-1,5)+1)</f>
        <v>4.9271000000000003</v>
      </c>
      <c r="AZ484">
        <f>INDEX($AT$4:$AX$131,ROUNDUP(ROWS(H$4:H484)/5,0),MOD(ROWS(H$4:H484)-1,5)+1)</f>
        <v>8.2408999999999999</v>
      </c>
      <c r="BI484">
        <f>INDEX($BC$4:$BG$131,ROUNDUP(ROWS(H$4:H484)/5,0),MOD(ROWS(H$4:H484)-1,5)+1)</f>
        <v>5.4817999999999998</v>
      </c>
      <c r="BP484">
        <f>INDEX($BJ$4:$BN$131,ROUNDUP(ROWS(H$4:H484)/5,0),MOD(ROWS(H$4:H484)-1,5)+1)</f>
        <v>39.7956</v>
      </c>
    </row>
    <row r="485" spans="7:68" x14ac:dyDescent="0.2">
      <c r="G485">
        <f>INDEX($A$4:$E$131,ROUNDUP(ROWS(H$4:H485)/5,0),MOD(ROWS(H$4:H485)-1,5)+1)</f>
        <v>45.141300000000001</v>
      </c>
      <c r="P485">
        <f>INDEX($J$4:$N$131,ROUNDUP(ROWS(H$4:H485)/5,0),MOD(ROWS(H$4:H485)-1,5)+1)</f>
        <v>6.3893000000000004</v>
      </c>
      <c r="Y485">
        <f>INDEX($S$4:$W$131,ROUNDUP(ROWS(H$4:H485)/5,0),MOD(ROWS(H$4:H485)-1,5)+1)</f>
        <v>14641.11</v>
      </c>
      <c r="AH485">
        <f>INDEX($AB$4:$AF$131,ROUNDUP(ROWS(H$4:H485)/5,0),MOD(ROWS(H$4:H485)-1,5)+1)</f>
        <v>1.3893</v>
      </c>
      <c r="AQ485">
        <f>INDEX($AK$4:$AO$131,ROUNDUP(ROWS(H$4:H485)/5,0),MOD(ROWS(H$4:H485)-1,5)+1)</f>
        <v>10.805300000000001</v>
      </c>
      <c r="AZ485">
        <f>INDEX($AT$4:$AX$131,ROUNDUP(ROWS(H$4:H485)/5,0),MOD(ROWS(H$4:H485)-1,5)+1)</f>
        <v>8.8053000000000008</v>
      </c>
      <c r="BI485">
        <f>INDEX($BC$4:$BG$131,ROUNDUP(ROWS(H$4:H485)/5,0),MOD(ROWS(H$4:H485)-1,5)+1)</f>
        <v>7.5839999999999996</v>
      </c>
      <c r="BP485">
        <f>INDEX($BJ$4:$BN$131,ROUNDUP(ROWS(H$4:H485)/5,0),MOD(ROWS(H$4:H485)-1,5)+1)</f>
        <v>44.370399999999997</v>
      </c>
    </row>
    <row r="486" spans="7:68" x14ac:dyDescent="0.2">
      <c r="G486">
        <f>INDEX($A$4:$E$131,ROUNDUP(ROWS(H$4:H486)/5,0),MOD(ROWS(H$4:H486)-1,5)+1)</f>
        <v>51.773400000000002</v>
      </c>
      <c r="P486">
        <f>INDEX($J$4:$N$131,ROUNDUP(ROWS(H$4:H486)/5,0),MOD(ROWS(H$4:H486)-1,5)+1)</f>
        <v>12.3047</v>
      </c>
      <c r="Y486">
        <f>INDEX($S$4:$W$131,ROUNDUP(ROWS(H$4:H486)/5,0),MOD(ROWS(H$4:H486)-1,5)+1)</f>
        <v>8647.8130000000001</v>
      </c>
      <c r="AH486">
        <f>INDEX($AB$4:$AF$131,ROUNDUP(ROWS(H$4:H486)/5,0),MOD(ROWS(H$4:H486)-1,5)+1)</f>
        <v>3.2968999999999999</v>
      </c>
      <c r="AQ486">
        <f>INDEX($AK$4:$AO$131,ROUNDUP(ROWS(H$4:H486)/5,0),MOD(ROWS(H$4:H486)-1,5)+1)</f>
        <v>11.039099999999999</v>
      </c>
      <c r="AZ486">
        <f>INDEX($AT$4:$AX$131,ROUNDUP(ROWS(H$4:H486)/5,0),MOD(ROWS(H$4:H486)-1,5)+1)</f>
        <v>9.9297000000000004</v>
      </c>
      <c r="BI486">
        <f>INDEX($BC$4:$BG$131,ROUNDUP(ROWS(H$4:H486)/5,0),MOD(ROWS(H$4:H486)-1,5)+1)</f>
        <v>10</v>
      </c>
      <c r="BP486">
        <f>INDEX($BJ$4:$BN$131,ROUNDUP(ROWS(H$4:H486)/5,0),MOD(ROWS(H$4:H486)-1,5)+1)</f>
        <v>84.640600000000006</v>
      </c>
    </row>
    <row r="487" spans="7:68" x14ac:dyDescent="0.2">
      <c r="G487">
        <f>INDEX($A$4:$E$131,ROUNDUP(ROWS(H$4:H487)/5,0),MOD(ROWS(H$4:H487)-1,5)+1)</f>
        <v>36.691400000000002</v>
      </c>
      <c r="P487">
        <f>INDEX($J$4:$N$131,ROUNDUP(ROWS(H$4:H487)/5,0),MOD(ROWS(H$4:H487)-1,5)+1)</f>
        <v>36.487000000000002</v>
      </c>
      <c r="Y487">
        <f>INDEX($S$4:$W$131,ROUNDUP(ROWS(H$4:H487)/5,0),MOD(ROWS(H$4:H487)-1,5)+1)</f>
        <v>10353.02</v>
      </c>
      <c r="AH487">
        <f>INDEX($AB$4:$AF$131,ROUNDUP(ROWS(H$4:H487)/5,0),MOD(ROWS(H$4:H487)-1,5)+1)</f>
        <v>4.8716999999999997</v>
      </c>
      <c r="AQ487">
        <f>INDEX($AK$4:$AO$131,ROUNDUP(ROWS(H$4:H487)/5,0),MOD(ROWS(H$4:H487)-1,5)+1)</f>
        <v>16.1022</v>
      </c>
      <c r="AZ487">
        <f>INDEX($AT$4:$AX$131,ROUNDUP(ROWS(H$4:H487)/5,0),MOD(ROWS(H$4:H487)-1,5)+1)</f>
        <v>21.128299999999999</v>
      </c>
      <c r="BI487">
        <f>INDEX($BC$4:$BG$131,ROUNDUP(ROWS(H$4:H487)/5,0),MOD(ROWS(H$4:H487)-1,5)+1)</f>
        <v>9.7434999999999992</v>
      </c>
      <c r="BP487">
        <f>INDEX($BJ$4:$BN$131,ROUNDUP(ROWS(H$4:H487)/5,0),MOD(ROWS(H$4:H487)-1,5)+1)</f>
        <v>112.89579999999999</v>
      </c>
    </row>
    <row r="488" spans="7:68" x14ac:dyDescent="0.2">
      <c r="G488">
        <f>INDEX($A$4:$E$131,ROUNDUP(ROWS(H$4:H488)/5,0),MOD(ROWS(H$4:H488)-1,5)+1)</f>
        <v>20.343800000000002</v>
      </c>
      <c r="P488">
        <f>INDEX($J$4:$N$131,ROUNDUP(ROWS(H$4:H488)/5,0),MOD(ROWS(H$4:H488)-1,5)+1)</f>
        <v>30.539100000000001</v>
      </c>
      <c r="Y488">
        <f>INDEX($S$4:$W$131,ROUNDUP(ROWS(H$4:H488)/5,0),MOD(ROWS(H$4:H488)-1,5)+1)</f>
        <v>13741.56</v>
      </c>
      <c r="AH488">
        <f>INDEX($AB$4:$AF$131,ROUNDUP(ROWS(H$4:H488)/5,0),MOD(ROWS(H$4:H488)-1,5)+1)</f>
        <v>4</v>
      </c>
      <c r="AQ488">
        <f>INDEX($AK$4:$AO$131,ROUNDUP(ROWS(H$4:H488)/5,0),MOD(ROWS(H$4:H488)-1,5)+1)</f>
        <v>9.4258000000000006</v>
      </c>
      <c r="AZ488">
        <f>INDEX($AT$4:$AX$131,ROUNDUP(ROWS(H$4:H488)/5,0),MOD(ROWS(H$4:H488)-1,5)+1)</f>
        <v>20.359400000000001</v>
      </c>
      <c r="BI488">
        <f>INDEX($BC$4:$BG$131,ROUNDUP(ROWS(H$4:H488)/5,0),MOD(ROWS(H$4:H488)-1,5)+1)</f>
        <v>8.4101999999999997</v>
      </c>
      <c r="BP488">
        <f>INDEX($BJ$4:$BN$131,ROUNDUP(ROWS(H$4:H488)/5,0),MOD(ROWS(H$4:H488)-1,5)+1)</f>
        <v>81.390600000000006</v>
      </c>
    </row>
    <row r="489" spans="7:68" x14ac:dyDescent="0.2">
      <c r="G489">
        <f>INDEX($A$4:$E$131,ROUNDUP(ROWS(H$4:H489)/5,0),MOD(ROWS(H$4:H489)-1,5)+1)</f>
        <v>14.101599999999999</v>
      </c>
      <c r="P489">
        <f>INDEX($J$4:$N$131,ROUNDUP(ROWS(H$4:H489)/5,0),MOD(ROWS(H$4:H489)-1,5)+1)</f>
        <v>3.6120000000000001</v>
      </c>
      <c r="Y489">
        <f>INDEX($S$4:$W$131,ROUNDUP(ROWS(H$4:H489)/5,0),MOD(ROWS(H$4:H489)-1,5)+1)</f>
        <v>12584.92</v>
      </c>
      <c r="AH489">
        <f>INDEX($AB$4:$AF$131,ROUNDUP(ROWS(H$4:H489)/5,0),MOD(ROWS(H$4:H489)-1,5)+1)</f>
        <v>4.3672000000000004</v>
      </c>
      <c r="AQ489">
        <f>INDEX($AK$4:$AO$131,ROUNDUP(ROWS(H$4:H489)/5,0),MOD(ROWS(H$4:H489)-1,5)+1)</f>
        <v>3.6120000000000001</v>
      </c>
      <c r="AZ489">
        <f>INDEX($AT$4:$AX$131,ROUNDUP(ROWS(H$4:H489)/5,0),MOD(ROWS(H$4:H489)-1,5)+1)</f>
        <v>2.306</v>
      </c>
      <c r="BI489">
        <f>INDEX($BC$4:$BG$131,ROUNDUP(ROWS(H$4:H489)/5,0),MOD(ROWS(H$4:H489)-1,5)+1)</f>
        <v>13.185499999999999</v>
      </c>
      <c r="BP489">
        <f>INDEX($BJ$4:$BN$131,ROUNDUP(ROWS(H$4:H489)/5,0),MOD(ROWS(H$4:H489)-1,5)+1)</f>
        <v>43.226599999999998</v>
      </c>
    </row>
    <row r="490" spans="7:68" x14ac:dyDescent="0.2">
      <c r="G490">
        <f>INDEX($A$4:$E$131,ROUNDUP(ROWS(H$4:H490)/5,0),MOD(ROWS(H$4:H490)-1,5)+1)</f>
        <v>31.553999999999998</v>
      </c>
      <c r="P490">
        <f>INDEX($J$4:$N$131,ROUNDUP(ROWS(H$4:H490)/5,0),MOD(ROWS(H$4:H490)-1,5)+1)</f>
        <v>13.2546</v>
      </c>
      <c r="Y490">
        <f>INDEX($S$4:$W$131,ROUNDUP(ROWS(H$4:H490)/5,0),MOD(ROWS(H$4:H490)-1,5)+1)</f>
        <v>11750.48</v>
      </c>
      <c r="AH490">
        <f>INDEX($AB$4:$AF$131,ROUNDUP(ROWS(H$4:H490)/5,0),MOD(ROWS(H$4:H490)-1,5)+1)</f>
        <v>9.9101999999999997</v>
      </c>
      <c r="AQ490">
        <f>INDEX($AK$4:$AO$131,ROUNDUP(ROWS(H$4:H490)/5,0),MOD(ROWS(H$4:H490)-1,5)+1)</f>
        <v>13.015000000000001</v>
      </c>
      <c r="AZ490">
        <f>INDEX($AT$4:$AX$131,ROUNDUP(ROWS(H$4:H490)/5,0),MOD(ROWS(H$4:H490)-1,5)+1)</f>
        <v>7.2096</v>
      </c>
      <c r="BI490">
        <f>INDEX($BC$4:$BG$131,ROUNDUP(ROWS(H$4:H490)/5,0),MOD(ROWS(H$4:H490)-1,5)+1)</f>
        <v>15.9551</v>
      </c>
      <c r="BP490">
        <f>INDEX($BJ$4:$BN$131,ROUNDUP(ROWS(H$4:H490)/5,0),MOD(ROWS(H$4:H490)-1,5)+1)</f>
        <v>76.955100000000002</v>
      </c>
    </row>
    <row r="491" spans="7:68" x14ac:dyDescent="0.2">
      <c r="G491">
        <f>INDEX($A$4:$E$131,ROUNDUP(ROWS(H$4:H491)/5,0),MOD(ROWS(H$4:H491)-1,5)+1)</f>
        <v>68</v>
      </c>
      <c r="P491">
        <f>INDEX($J$4:$N$131,ROUNDUP(ROWS(H$4:H491)/5,0),MOD(ROWS(H$4:H491)-1,5)+1)</f>
        <v>30</v>
      </c>
      <c r="Y491">
        <f>INDEX($S$4:$W$131,ROUNDUP(ROWS(H$4:H491)/5,0),MOD(ROWS(H$4:H491)-1,5)+1)</f>
        <v>12440</v>
      </c>
      <c r="AH491">
        <f>INDEX($AB$4:$AF$131,ROUNDUP(ROWS(H$4:H491)/5,0),MOD(ROWS(H$4:H491)-1,5)+1)</f>
        <v>4</v>
      </c>
      <c r="AQ491">
        <f>INDEX($AK$4:$AO$131,ROUNDUP(ROWS(H$4:H491)/5,0),MOD(ROWS(H$4:H491)-1,5)+1)</f>
        <v>14</v>
      </c>
      <c r="AZ491">
        <f>INDEX($AT$4:$AX$131,ROUNDUP(ROWS(H$4:H491)/5,0),MOD(ROWS(H$4:H491)-1,5)+1)</f>
        <v>21</v>
      </c>
      <c r="BI491">
        <f>INDEX($BC$4:$BG$131,ROUNDUP(ROWS(H$4:H491)/5,0),MOD(ROWS(H$4:H491)-1,5)+1)</f>
        <v>13</v>
      </c>
      <c r="BP491">
        <f>INDEX($BJ$4:$BN$131,ROUNDUP(ROWS(H$4:H491)/5,0),MOD(ROWS(H$4:H491)-1,5)+1)</f>
        <v>74</v>
      </c>
    </row>
    <row r="492" spans="7:68" x14ac:dyDescent="0.2">
      <c r="G492">
        <f>INDEX($A$4:$E$131,ROUNDUP(ROWS(H$4:H492)/5,0),MOD(ROWS(H$4:H492)-1,5)+1)</f>
        <v>50.574199999999998</v>
      </c>
      <c r="P492">
        <f>INDEX($J$4:$N$131,ROUNDUP(ROWS(H$4:H492)/5,0),MOD(ROWS(H$4:H492)-1,5)+1)</f>
        <v>35.808599999999998</v>
      </c>
      <c r="Y492">
        <f>INDEX($S$4:$W$131,ROUNDUP(ROWS(H$4:H492)/5,0),MOD(ROWS(H$4:H492)-1,5)+1)</f>
        <v>11278.28</v>
      </c>
      <c r="AH492">
        <f>INDEX($AB$4:$AF$131,ROUNDUP(ROWS(H$4:H492)/5,0),MOD(ROWS(H$4:H492)-1,5)+1)</f>
        <v>5.9362000000000004</v>
      </c>
      <c r="AQ492">
        <f>INDEX($AK$4:$AO$131,ROUNDUP(ROWS(H$4:H492)/5,0),MOD(ROWS(H$4:H492)-1,5)+1)</f>
        <v>15.936199999999999</v>
      </c>
      <c r="AZ492">
        <f>INDEX($AT$4:$AX$131,ROUNDUP(ROWS(H$4:H492)/5,0),MOD(ROWS(H$4:H492)-1,5)+1)</f>
        <v>21</v>
      </c>
      <c r="BI492">
        <f>INDEX($BC$4:$BG$131,ROUNDUP(ROWS(H$4:H492)/5,0),MOD(ROWS(H$4:H492)-1,5)+1)</f>
        <v>9.1275999999999993</v>
      </c>
      <c r="BP492">
        <f>INDEX($BJ$4:$BN$131,ROUNDUP(ROWS(H$4:H492)/5,0),MOD(ROWS(H$4:H492)-1,5)+1)</f>
        <v>97.234399999999994</v>
      </c>
    </row>
    <row r="493" spans="7:68" x14ac:dyDescent="0.2">
      <c r="G493">
        <f>INDEX($A$4:$E$131,ROUNDUP(ROWS(H$4:H493)/5,0),MOD(ROWS(H$4:H493)-1,5)+1)</f>
        <v>66.114599999999996</v>
      </c>
      <c r="P493">
        <f>INDEX($J$4:$N$131,ROUNDUP(ROWS(H$4:H493)/5,0),MOD(ROWS(H$4:H493)-1,5)+1)</f>
        <v>67.281300000000002</v>
      </c>
      <c r="Y493">
        <f>INDEX($S$4:$W$131,ROUNDUP(ROWS(H$4:H493)/5,0),MOD(ROWS(H$4:H493)-1,5)+1)</f>
        <v>18728.54</v>
      </c>
      <c r="AH493">
        <f>INDEX($AB$4:$AF$131,ROUNDUP(ROWS(H$4:H493)/5,0),MOD(ROWS(H$4:H493)-1,5)+1)</f>
        <v>7.8958000000000004</v>
      </c>
      <c r="AQ493">
        <f>INDEX($AK$4:$AO$131,ROUNDUP(ROWS(H$4:H493)/5,0),MOD(ROWS(H$4:H493)-1,5)+1)</f>
        <v>16.947900000000001</v>
      </c>
      <c r="AZ493">
        <f>INDEX($AT$4:$AX$131,ROUNDUP(ROWS(H$4:H493)/5,0),MOD(ROWS(H$4:H493)-1,5)+1)</f>
        <v>73.135400000000004</v>
      </c>
      <c r="BI493">
        <f>INDEX($BC$4:$BG$131,ROUNDUP(ROWS(H$4:H493)/5,0),MOD(ROWS(H$4:H493)-1,5)+1)</f>
        <v>3.3125</v>
      </c>
      <c r="BP493">
        <f>INDEX($BJ$4:$BN$131,ROUNDUP(ROWS(H$4:H493)/5,0),MOD(ROWS(H$4:H493)-1,5)+1)</f>
        <v>61.979199999999999</v>
      </c>
    </row>
    <row r="494" spans="7:68" x14ac:dyDescent="0.2">
      <c r="G494">
        <f>INDEX($A$4:$E$131,ROUNDUP(ROWS(H$4:H494)/5,0),MOD(ROWS(H$4:H494)-1,5)+1)</f>
        <v>52.583300000000001</v>
      </c>
      <c r="P494">
        <f>INDEX($J$4:$N$131,ROUNDUP(ROWS(H$4:H494)/5,0),MOD(ROWS(H$4:H494)-1,5)+1)</f>
        <v>20.343800000000002</v>
      </c>
      <c r="Y494">
        <f>INDEX($S$4:$W$131,ROUNDUP(ROWS(H$4:H494)/5,0),MOD(ROWS(H$4:H494)-1,5)+1)</f>
        <v>11931.67</v>
      </c>
      <c r="AH494">
        <f>INDEX($AB$4:$AF$131,ROUNDUP(ROWS(H$4:H494)/5,0),MOD(ROWS(H$4:H494)-1,5)+1)</f>
        <v>37.734400000000001</v>
      </c>
      <c r="AQ494">
        <f>INDEX($AK$4:$AO$131,ROUNDUP(ROWS(H$4:H494)/5,0),MOD(ROWS(H$4:H494)-1,5)+1)</f>
        <v>13.395799999999999</v>
      </c>
      <c r="AZ494">
        <f>INDEX($AT$4:$AX$131,ROUNDUP(ROWS(H$4:H494)/5,0),MOD(ROWS(H$4:H494)-1,5)+1)</f>
        <v>87.713499999999996</v>
      </c>
      <c r="BI494">
        <f>INDEX($BC$4:$BG$131,ROUNDUP(ROWS(H$4:H494)/5,0),MOD(ROWS(H$4:H494)-1,5)+1)</f>
        <v>5.7031000000000001</v>
      </c>
      <c r="BP494">
        <f>INDEX($BJ$4:$BN$131,ROUNDUP(ROWS(H$4:H494)/5,0),MOD(ROWS(H$4:H494)-1,5)+1)</f>
        <v>48.286499999999997</v>
      </c>
    </row>
    <row r="495" spans="7:68" x14ac:dyDescent="0.2">
      <c r="G495">
        <f>INDEX($A$4:$E$131,ROUNDUP(ROWS(H$4:H495)/5,0),MOD(ROWS(H$4:H495)-1,5)+1)</f>
        <v>35.156300000000002</v>
      </c>
      <c r="P495">
        <f>INDEX($J$4:$N$131,ROUNDUP(ROWS(H$4:H495)/5,0),MOD(ROWS(H$4:H495)-1,5)+1)</f>
        <v>7.0781000000000001</v>
      </c>
      <c r="Y495">
        <f>INDEX($S$4:$W$131,ROUNDUP(ROWS(H$4:H495)/5,0),MOD(ROWS(H$4:H495)-1,5)+1)</f>
        <v>10171.77</v>
      </c>
      <c r="AH495">
        <f>INDEX($AB$4:$AF$131,ROUNDUP(ROWS(H$4:H495)/5,0),MOD(ROWS(H$4:H495)-1,5)+1)</f>
        <v>8.4322999999999997</v>
      </c>
      <c r="AQ495">
        <f>INDEX($AK$4:$AO$131,ROUNDUP(ROWS(H$4:H495)/5,0),MOD(ROWS(H$4:H495)-1,5)+1)</f>
        <v>4.1978999999999997</v>
      </c>
      <c r="AZ495">
        <f>INDEX($AT$4:$AX$131,ROUNDUP(ROWS(H$4:H495)/5,0),MOD(ROWS(H$4:H495)-1,5)+1)</f>
        <v>16.822900000000001</v>
      </c>
      <c r="BI495">
        <f>INDEX($BC$4:$BG$131,ROUNDUP(ROWS(H$4:H495)/5,0),MOD(ROWS(H$4:H495)-1,5)+1)</f>
        <v>6.8808999999999996</v>
      </c>
      <c r="BP495">
        <f>INDEX($BJ$4:$BN$131,ROUNDUP(ROWS(H$4:H495)/5,0),MOD(ROWS(H$4:H495)-1,5)+1)</f>
        <v>58.4512</v>
      </c>
    </row>
    <row r="496" spans="7:68" x14ac:dyDescent="0.2">
      <c r="G496">
        <f>INDEX($A$4:$E$131,ROUNDUP(ROWS(H$4:H496)/5,0),MOD(ROWS(H$4:H496)-1,5)+1)</f>
        <v>10.5</v>
      </c>
      <c r="P496">
        <f>INDEX($J$4:$N$131,ROUNDUP(ROWS(H$4:H496)/5,0),MOD(ROWS(H$4:H496)-1,5)+1)</f>
        <v>4.3333000000000004</v>
      </c>
      <c r="Y496">
        <f>INDEX($S$4:$W$131,ROUNDUP(ROWS(H$4:H496)/5,0),MOD(ROWS(H$4:H496)-1,5)+1)</f>
        <v>12956.67</v>
      </c>
      <c r="AH496">
        <f>INDEX($AB$4:$AF$131,ROUNDUP(ROWS(H$4:H496)/5,0),MOD(ROWS(H$4:H496)-1,5)+1)</f>
        <v>3.1667000000000001</v>
      </c>
      <c r="AQ496">
        <f>INDEX($AK$4:$AO$131,ROUNDUP(ROWS(H$4:H496)/5,0),MOD(ROWS(H$4:H496)-1,5)+1)</f>
        <v>1.3332999999999999</v>
      </c>
      <c r="AZ496">
        <f>INDEX($AT$4:$AX$131,ROUNDUP(ROWS(H$4:H496)/5,0),MOD(ROWS(H$4:H496)-1,5)+1)</f>
        <v>2</v>
      </c>
      <c r="BI496">
        <f>INDEX($BC$4:$BG$131,ROUNDUP(ROWS(H$4:H496)/5,0),MOD(ROWS(H$4:H496)-1,5)+1)</f>
        <v>7</v>
      </c>
      <c r="BP496">
        <f>INDEX($BJ$4:$BN$131,ROUNDUP(ROWS(H$4:H496)/5,0),MOD(ROWS(H$4:H496)-1,5)+1)</f>
        <v>30.833300000000001</v>
      </c>
    </row>
    <row r="497" spans="7:68" x14ac:dyDescent="0.2">
      <c r="G497">
        <f>INDEX($A$4:$E$131,ROUNDUP(ROWS(H$4:H497)/5,0),MOD(ROWS(H$4:H497)-1,5)+1)</f>
        <v>13.078099999999999</v>
      </c>
      <c r="P497">
        <f>INDEX($J$4:$N$131,ROUNDUP(ROWS(H$4:H497)/5,0),MOD(ROWS(H$4:H497)-1,5)+1)</f>
        <v>26.020800000000001</v>
      </c>
      <c r="Y497">
        <f>INDEX($S$4:$W$131,ROUNDUP(ROWS(H$4:H497)/5,0),MOD(ROWS(H$4:H497)-1,5)+1)</f>
        <v>12674.9</v>
      </c>
      <c r="AH497">
        <f>INDEX($AB$4:$AF$131,ROUNDUP(ROWS(H$4:H497)/5,0),MOD(ROWS(H$4:H497)-1,5)+1)</f>
        <v>17.156300000000002</v>
      </c>
      <c r="AQ497">
        <f>INDEX($AK$4:$AO$131,ROUNDUP(ROWS(H$4:H497)/5,0),MOD(ROWS(H$4:H497)-1,5)+1)</f>
        <v>7.2916999999999996</v>
      </c>
      <c r="AZ497">
        <f>INDEX($AT$4:$AX$131,ROUNDUP(ROWS(H$4:H497)/5,0),MOD(ROWS(H$4:H497)-1,5)+1)</f>
        <v>23.020800000000001</v>
      </c>
      <c r="BI497">
        <f>INDEX($BC$4:$BG$131,ROUNDUP(ROWS(H$4:H497)/5,0),MOD(ROWS(H$4:H497)-1,5)+1)</f>
        <v>7.7865000000000002</v>
      </c>
      <c r="BP497">
        <f>INDEX($BJ$4:$BN$131,ROUNDUP(ROWS(H$4:H497)/5,0),MOD(ROWS(H$4:H497)-1,5)+1)</f>
        <v>37.583300000000001</v>
      </c>
    </row>
    <row r="498" spans="7:68" x14ac:dyDescent="0.2">
      <c r="G498">
        <f>INDEX($A$4:$E$131,ROUNDUP(ROWS(H$4:H498)/5,0),MOD(ROWS(H$4:H498)-1,5)+1)</f>
        <v>36.4375</v>
      </c>
      <c r="P498">
        <f>INDEX($J$4:$N$131,ROUNDUP(ROWS(H$4:H498)/5,0),MOD(ROWS(H$4:H498)-1,5)+1)</f>
        <v>17.453099999999999</v>
      </c>
      <c r="Y498">
        <f>INDEX($S$4:$W$131,ROUNDUP(ROWS(H$4:H498)/5,0),MOD(ROWS(H$4:H498)-1,5)+1)</f>
        <v>10755.63</v>
      </c>
      <c r="AH498">
        <f>INDEX($AB$4:$AF$131,ROUNDUP(ROWS(H$4:H498)/5,0),MOD(ROWS(H$4:H498)-1,5)+1)</f>
        <v>10.2813</v>
      </c>
      <c r="AQ498">
        <f>INDEX($AK$4:$AO$131,ROUNDUP(ROWS(H$4:H498)/5,0),MOD(ROWS(H$4:H498)-1,5)+1)</f>
        <v>8.2344000000000008</v>
      </c>
      <c r="AZ498">
        <f>INDEX($AT$4:$AX$131,ROUNDUP(ROWS(H$4:H498)/5,0),MOD(ROWS(H$4:H498)-1,5)+1)</f>
        <v>20.578099999999999</v>
      </c>
      <c r="BI498">
        <f>INDEX($BC$4:$BG$131,ROUNDUP(ROWS(H$4:H498)/5,0),MOD(ROWS(H$4:H498)-1,5)+1)</f>
        <v>8</v>
      </c>
      <c r="BP498">
        <f>INDEX($BJ$4:$BN$131,ROUNDUP(ROWS(H$4:H498)/5,0),MOD(ROWS(H$4:H498)-1,5)+1)</f>
        <v>34.875</v>
      </c>
    </row>
    <row r="499" spans="7:68" x14ac:dyDescent="0.2">
      <c r="G499">
        <f>INDEX($A$4:$E$131,ROUNDUP(ROWS(H$4:H499)/5,0),MOD(ROWS(H$4:H499)-1,5)+1)</f>
        <v>67.666700000000006</v>
      </c>
      <c r="P499">
        <f>INDEX($J$4:$N$131,ROUNDUP(ROWS(H$4:H499)/5,0),MOD(ROWS(H$4:H499)-1,5)+1)</f>
        <v>55.395800000000001</v>
      </c>
      <c r="Y499">
        <f>INDEX($S$4:$W$131,ROUNDUP(ROWS(H$4:H499)/5,0),MOD(ROWS(H$4:H499)-1,5)+1)</f>
        <v>20646.25</v>
      </c>
      <c r="AH499">
        <f>INDEX($AB$4:$AF$131,ROUNDUP(ROWS(H$4:H499)/5,0),MOD(ROWS(H$4:H499)-1,5)+1)</f>
        <v>8.5417000000000005</v>
      </c>
      <c r="AQ499">
        <f>INDEX($AK$4:$AO$131,ROUNDUP(ROWS(H$4:H499)/5,0),MOD(ROWS(H$4:H499)-1,5)+1)</f>
        <v>18.791699999999999</v>
      </c>
      <c r="AZ499">
        <f>INDEX($AT$4:$AX$131,ROUNDUP(ROWS(H$4:H499)/5,0),MOD(ROWS(H$4:H499)-1,5)+1)</f>
        <v>84.291700000000006</v>
      </c>
      <c r="BI499">
        <f>INDEX($BC$4:$BG$131,ROUNDUP(ROWS(H$4:H499)/5,0),MOD(ROWS(H$4:H499)-1,5)+1)</f>
        <v>9.5417000000000005</v>
      </c>
      <c r="BP499">
        <f>INDEX($BJ$4:$BN$131,ROUNDUP(ROWS(H$4:H499)/5,0),MOD(ROWS(H$4:H499)-1,5)+1)</f>
        <v>93.895799999999994</v>
      </c>
    </row>
    <row r="500" spans="7:68" x14ac:dyDescent="0.2">
      <c r="G500">
        <f>INDEX($A$4:$E$131,ROUNDUP(ROWS(H$4:H500)/5,0),MOD(ROWS(H$4:H500)-1,5)+1)</f>
        <v>60.75</v>
      </c>
      <c r="P500">
        <f>INDEX($J$4:$N$131,ROUNDUP(ROWS(H$4:H500)/5,0),MOD(ROWS(H$4:H500)-1,5)+1)</f>
        <v>31.25</v>
      </c>
      <c r="Y500">
        <f>INDEX($S$4:$W$131,ROUNDUP(ROWS(H$4:H500)/5,0),MOD(ROWS(H$4:H500)-1,5)+1)</f>
        <v>14740</v>
      </c>
      <c r="AH500">
        <f>INDEX($AB$4:$AF$131,ROUNDUP(ROWS(H$4:H500)/5,0),MOD(ROWS(H$4:H500)-1,5)+1)</f>
        <v>5.25</v>
      </c>
      <c r="AQ500">
        <f>INDEX($AK$4:$AO$131,ROUNDUP(ROWS(H$4:H500)/5,0),MOD(ROWS(H$4:H500)-1,5)+1)</f>
        <v>22.75</v>
      </c>
      <c r="AZ500">
        <f>INDEX($AT$4:$AX$131,ROUNDUP(ROWS(H$4:H500)/5,0),MOD(ROWS(H$4:H500)-1,5)+1)</f>
        <v>35</v>
      </c>
      <c r="BI500">
        <f>INDEX($BC$4:$BG$131,ROUNDUP(ROWS(H$4:H500)/5,0),MOD(ROWS(H$4:H500)-1,5)+1)</f>
        <v>7.75</v>
      </c>
      <c r="BP500">
        <f>INDEX($BJ$4:$BN$131,ROUNDUP(ROWS(H$4:H500)/5,0),MOD(ROWS(H$4:H500)-1,5)+1)</f>
        <v>71.5</v>
      </c>
    </row>
    <row r="501" spans="7:68" x14ac:dyDescent="0.2">
      <c r="G501">
        <f>INDEX($A$4:$E$131,ROUNDUP(ROWS(H$4:H501)/5,0),MOD(ROWS(H$4:H501)-1,5)+1)</f>
        <v>60.527299999999997</v>
      </c>
      <c r="P501">
        <f>INDEX($J$4:$N$131,ROUNDUP(ROWS(H$4:H501)/5,0),MOD(ROWS(H$4:H501)-1,5)+1)</f>
        <v>9.9452999999999996</v>
      </c>
      <c r="Y501">
        <f>INDEX($S$4:$W$131,ROUNDUP(ROWS(H$4:H501)/5,0),MOD(ROWS(H$4:H501)-1,5)+1)</f>
        <v>9778.1509999999998</v>
      </c>
      <c r="AH501">
        <f>INDEX($AB$4:$AF$131,ROUNDUP(ROWS(H$4:H501)/5,0),MOD(ROWS(H$4:H501)-1,5)+1)</f>
        <v>6.2637</v>
      </c>
      <c r="AQ501">
        <f>INDEX($AK$4:$AO$131,ROUNDUP(ROWS(H$4:H501)/5,0),MOD(ROWS(H$4:H501)-1,5)+1)</f>
        <v>13.190799999999999</v>
      </c>
      <c r="AZ501">
        <f>INDEX($AT$4:$AX$131,ROUNDUP(ROWS(H$4:H501)/5,0),MOD(ROWS(H$4:H501)-1,5)+1)</f>
        <v>6.7180999999999997</v>
      </c>
      <c r="BI501">
        <f>INDEX($BC$4:$BG$131,ROUNDUP(ROWS(H$4:H501)/5,0),MOD(ROWS(H$4:H501)-1,5)+1)</f>
        <v>7.7545999999999999</v>
      </c>
      <c r="BP501">
        <f>INDEX($BJ$4:$BN$131,ROUNDUP(ROWS(H$4:H501)/5,0),MOD(ROWS(H$4:H501)-1,5)+1)</f>
        <v>49.6999</v>
      </c>
    </row>
    <row r="502" spans="7:68" x14ac:dyDescent="0.2">
      <c r="G502">
        <f>INDEX($A$4:$E$131,ROUNDUP(ROWS(H$4:H502)/5,0),MOD(ROWS(H$4:H502)-1,5)+1)</f>
        <v>150.1328</v>
      </c>
      <c r="P502">
        <f>INDEX($J$4:$N$131,ROUNDUP(ROWS(H$4:H502)/5,0),MOD(ROWS(H$4:H502)-1,5)+1)</f>
        <v>16.876999999999999</v>
      </c>
      <c r="Y502">
        <f>INDEX($S$4:$W$131,ROUNDUP(ROWS(H$4:H502)/5,0),MOD(ROWS(H$4:H502)-1,5)+1)</f>
        <v>14230.43</v>
      </c>
      <c r="AH502">
        <f>INDEX($AB$4:$AF$131,ROUNDUP(ROWS(H$4:H502)/5,0),MOD(ROWS(H$4:H502)-1,5)+1)</f>
        <v>6.2401999999999997</v>
      </c>
      <c r="AQ502">
        <f>INDEX($AK$4:$AO$131,ROUNDUP(ROWS(H$4:H502)/5,0),MOD(ROWS(H$4:H502)-1,5)+1)</f>
        <v>47.228499999999997</v>
      </c>
      <c r="AZ502">
        <f>INDEX($AT$4:$AX$131,ROUNDUP(ROWS(H$4:H502)/5,0),MOD(ROWS(H$4:H502)-1,5)+1)</f>
        <v>15.636699999999999</v>
      </c>
      <c r="BI502">
        <f>INDEX($BC$4:$BG$131,ROUNDUP(ROWS(H$4:H502)/5,0),MOD(ROWS(H$4:H502)-1,5)+1)</f>
        <v>12.5586</v>
      </c>
      <c r="BP502">
        <f>INDEX($BJ$4:$BN$131,ROUNDUP(ROWS(H$4:H502)/5,0),MOD(ROWS(H$4:H502)-1,5)+1)</f>
        <v>55.357399999999998</v>
      </c>
    </row>
    <row r="503" spans="7:68" x14ac:dyDescent="0.2">
      <c r="G503">
        <f>INDEX($A$4:$E$131,ROUNDUP(ROWS(H$4:H503)/5,0),MOD(ROWS(H$4:H503)-1,5)+1)</f>
        <v>101.2188</v>
      </c>
      <c r="P503">
        <f>INDEX($J$4:$N$131,ROUNDUP(ROWS(H$4:H503)/5,0),MOD(ROWS(H$4:H503)-1,5)+1)</f>
        <v>37.718800000000002</v>
      </c>
      <c r="Y503">
        <f>INDEX($S$4:$W$131,ROUNDUP(ROWS(H$4:H503)/5,0),MOD(ROWS(H$4:H503)-1,5)+1)</f>
        <v>7497.4219999999996</v>
      </c>
      <c r="AH503">
        <f>INDEX($AB$4:$AF$131,ROUNDUP(ROWS(H$4:H503)/5,0),MOD(ROWS(H$4:H503)-1,5)+1)</f>
        <v>5.2617000000000003</v>
      </c>
      <c r="AQ503">
        <f>INDEX($AK$4:$AO$131,ROUNDUP(ROWS(H$4:H503)/5,0),MOD(ROWS(H$4:H503)-1,5)+1)</f>
        <v>30.9453</v>
      </c>
      <c r="AZ503">
        <f>INDEX($AT$4:$AX$131,ROUNDUP(ROWS(H$4:H503)/5,0),MOD(ROWS(H$4:H503)-1,5)+1)</f>
        <v>18.261700000000001</v>
      </c>
      <c r="BI503">
        <f>INDEX($BC$4:$BG$131,ROUNDUP(ROWS(H$4:H503)/5,0),MOD(ROWS(H$4:H503)-1,5)+1)</f>
        <v>9.5702999999999996</v>
      </c>
      <c r="BP503">
        <f>INDEX($BJ$4:$BN$131,ROUNDUP(ROWS(H$4:H503)/5,0),MOD(ROWS(H$4:H503)-1,5)+1)</f>
        <v>91.960899999999995</v>
      </c>
    </row>
    <row r="504" spans="7:68" x14ac:dyDescent="0.2">
      <c r="G504">
        <f>INDEX($A$4:$E$131,ROUNDUP(ROWS(H$4:H504)/5,0),MOD(ROWS(H$4:H504)-1,5)+1)</f>
        <v>62.857399999999998</v>
      </c>
      <c r="P504">
        <f>INDEX($J$4:$N$131,ROUNDUP(ROWS(H$4:H504)/5,0),MOD(ROWS(H$4:H504)-1,5)+1)</f>
        <v>186.625</v>
      </c>
      <c r="Y504">
        <f>INDEX($S$4:$W$131,ROUNDUP(ROWS(H$4:H504)/5,0),MOD(ROWS(H$4:H504)-1,5)+1)</f>
        <v>8031.3410000000003</v>
      </c>
      <c r="AH504">
        <f>INDEX($AB$4:$AF$131,ROUNDUP(ROWS(H$4:H504)/5,0),MOD(ROWS(H$4:H504)-1,5)+1)</f>
        <v>16.885400000000001</v>
      </c>
      <c r="AQ504">
        <f>INDEX($AK$4:$AO$131,ROUNDUP(ROWS(H$4:H504)/5,0),MOD(ROWS(H$4:H504)-1,5)+1)</f>
        <v>67.055999999999997</v>
      </c>
      <c r="AZ504">
        <f>INDEX($AT$4:$AX$131,ROUNDUP(ROWS(H$4:H504)/5,0),MOD(ROWS(H$4:H504)-1,5)+1)</f>
        <v>13.542999999999999</v>
      </c>
      <c r="BI504">
        <f>INDEX($BC$4:$BG$131,ROUNDUP(ROWS(H$4:H504)/5,0),MOD(ROWS(H$4:H504)-1,5)+1)</f>
        <v>5.7714999999999996</v>
      </c>
      <c r="BP504">
        <f>INDEX($BJ$4:$BN$131,ROUNDUP(ROWS(H$4:H504)/5,0),MOD(ROWS(H$4:H504)-1,5)+1)</f>
        <v>132.22790000000001</v>
      </c>
    </row>
    <row r="505" spans="7:68" x14ac:dyDescent="0.2">
      <c r="G505">
        <f>INDEX($A$4:$E$131,ROUNDUP(ROWS(H$4:H505)/5,0),MOD(ROWS(H$4:H505)-1,5)+1)</f>
        <v>28.3568</v>
      </c>
      <c r="P505">
        <f>INDEX($J$4:$N$131,ROUNDUP(ROWS(H$4:H505)/5,0),MOD(ROWS(H$4:H505)-1,5)+1)</f>
        <v>72.320300000000003</v>
      </c>
      <c r="Y505">
        <f>INDEX($S$4:$W$131,ROUNDUP(ROWS(H$4:H505)/5,0),MOD(ROWS(H$4:H505)-1,5)+1)</f>
        <v>11706.41</v>
      </c>
      <c r="AH505">
        <f>INDEX($AB$4:$AF$131,ROUNDUP(ROWS(H$4:H505)/5,0),MOD(ROWS(H$4:H505)-1,5)+1)</f>
        <v>7.5468999999999999</v>
      </c>
      <c r="AQ505">
        <f>INDEX($AK$4:$AO$131,ROUNDUP(ROWS(H$4:H505)/5,0),MOD(ROWS(H$4:H505)-1,5)+1)</f>
        <v>25.450500000000002</v>
      </c>
      <c r="AZ505">
        <f>INDEX($AT$4:$AX$131,ROUNDUP(ROWS(H$4:H505)/5,0),MOD(ROWS(H$4:H505)-1,5)+1)</f>
        <v>8.2629999999999999</v>
      </c>
      <c r="BI505">
        <f>INDEX($BC$4:$BG$131,ROUNDUP(ROWS(H$4:H505)/5,0),MOD(ROWS(H$4:H505)-1,5)+1)</f>
        <v>6.4947999999999997</v>
      </c>
      <c r="BP505">
        <f>INDEX($BJ$4:$BN$131,ROUNDUP(ROWS(H$4:H505)/5,0),MOD(ROWS(H$4:H505)-1,5)+1)</f>
        <v>70.997399999999999</v>
      </c>
    </row>
    <row r="506" spans="7:68" x14ac:dyDescent="0.2">
      <c r="G506">
        <f>INDEX($A$4:$E$131,ROUNDUP(ROWS(H$4:H506)/5,0),MOD(ROWS(H$4:H506)-1,5)+1)</f>
        <v>10.7409</v>
      </c>
      <c r="P506">
        <f>INDEX($J$4:$N$131,ROUNDUP(ROWS(H$4:H506)/5,0),MOD(ROWS(H$4:H506)-1,5)+1)</f>
        <v>9.0150000000000006</v>
      </c>
      <c r="Y506">
        <f>INDEX($S$4:$W$131,ROUNDUP(ROWS(H$4:H506)/5,0),MOD(ROWS(H$4:H506)-1,5)+1)</f>
        <v>10071.9</v>
      </c>
      <c r="AH506">
        <f>INDEX($AB$4:$AF$131,ROUNDUP(ROWS(H$4:H506)/5,0),MOD(ROWS(H$4:H506)-1,5)+1)</f>
        <v>4.4518000000000004</v>
      </c>
      <c r="AQ506">
        <f>INDEX($AK$4:$AO$131,ROUNDUP(ROWS(H$4:H506)/5,0),MOD(ROWS(H$4:H506)-1,5)+1)</f>
        <v>4.5481999999999996</v>
      </c>
      <c r="AZ506">
        <f>INDEX($AT$4:$AX$131,ROUNDUP(ROWS(H$4:H506)/5,0),MOD(ROWS(H$4:H506)-1,5)+1)</f>
        <v>4.8223000000000003</v>
      </c>
      <c r="BI506">
        <f>INDEX($BC$4:$BG$131,ROUNDUP(ROWS(H$4:H506)/5,0),MOD(ROWS(H$4:H506)-1,5)+1)</f>
        <v>6.2740999999999998</v>
      </c>
      <c r="BP506">
        <f>INDEX($BJ$4:$BN$131,ROUNDUP(ROWS(H$4:H506)/5,0),MOD(ROWS(H$4:H506)-1,5)+1)</f>
        <v>36.837200000000003</v>
      </c>
    </row>
    <row r="507" spans="7:68" x14ac:dyDescent="0.2">
      <c r="G507">
        <f>INDEX($A$4:$E$131,ROUNDUP(ROWS(H$4:H507)/5,0),MOD(ROWS(H$4:H507)-1,5)+1)</f>
        <v>61.276699999999998</v>
      </c>
      <c r="P507">
        <f>INDEX($J$4:$N$131,ROUNDUP(ROWS(H$4:H507)/5,0),MOD(ROWS(H$4:H507)-1,5)+1)</f>
        <v>4.5404</v>
      </c>
      <c r="Y507">
        <f>INDEX($S$4:$W$131,ROUNDUP(ROWS(H$4:H507)/5,0),MOD(ROWS(H$4:H507)-1,5)+1)</f>
        <v>8337.2000000000007</v>
      </c>
      <c r="AH507">
        <f>INDEX($AB$4:$AF$131,ROUNDUP(ROWS(H$4:H507)/5,0),MOD(ROWS(H$4:H507)-1,5)+1)</f>
        <v>3.5404</v>
      </c>
      <c r="AQ507">
        <f>INDEX($AK$4:$AO$131,ROUNDUP(ROWS(H$4:H507)/5,0),MOD(ROWS(H$4:H507)-1,5)+1)</f>
        <v>4</v>
      </c>
      <c r="AZ507">
        <f>INDEX($AT$4:$AX$131,ROUNDUP(ROWS(H$4:H507)/5,0),MOD(ROWS(H$4:H507)-1,5)+1)</f>
        <v>7.6490999999999998</v>
      </c>
      <c r="BI507">
        <f>INDEX($BC$4:$BG$131,ROUNDUP(ROWS(H$4:H507)/5,0),MOD(ROWS(H$4:H507)-1,5)+1)</f>
        <v>6</v>
      </c>
      <c r="BP507">
        <f>INDEX($BJ$4:$BN$131,ROUNDUP(ROWS(H$4:H507)/5,0),MOD(ROWS(H$4:H507)-1,5)+1)</f>
        <v>30.808599999999998</v>
      </c>
    </row>
    <row r="508" spans="7:68" x14ac:dyDescent="0.2">
      <c r="G508">
        <f>INDEX($A$4:$E$131,ROUNDUP(ROWS(H$4:H508)/5,0),MOD(ROWS(H$4:H508)-1,5)+1)</f>
        <v>93.484399999999994</v>
      </c>
      <c r="P508">
        <f>INDEX($J$4:$N$131,ROUNDUP(ROWS(H$4:H508)/5,0),MOD(ROWS(H$4:H508)-1,5)+1)</f>
        <v>6.2031000000000001</v>
      </c>
      <c r="Y508">
        <f>INDEX($S$4:$W$131,ROUNDUP(ROWS(H$4:H508)/5,0),MOD(ROWS(H$4:H508)-1,5)+1)</f>
        <v>7085.3130000000001</v>
      </c>
      <c r="AH508">
        <f>INDEX($AB$4:$AF$131,ROUNDUP(ROWS(H$4:H508)/5,0),MOD(ROWS(H$4:H508)-1,5)+1)</f>
        <v>3</v>
      </c>
      <c r="AQ508">
        <f>INDEX($AK$4:$AO$131,ROUNDUP(ROWS(H$4:H508)/5,0),MOD(ROWS(H$4:H508)-1,5)+1)</f>
        <v>15.015599999999999</v>
      </c>
      <c r="AZ508">
        <f>INDEX($AT$4:$AX$131,ROUNDUP(ROWS(H$4:H508)/5,0),MOD(ROWS(H$4:H508)-1,5)+1)</f>
        <v>3.8593999999999999</v>
      </c>
      <c r="BI508">
        <f>INDEX($BC$4:$BG$131,ROUNDUP(ROWS(H$4:H508)/5,0),MOD(ROWS(H$4:H508)-1,5)+1)</f>
        <v>8.9375</v>
      </c>
      <c r="BP508">
        <f>INDEX($BJ$4:$BN$131,ROUNDUP(ROWS(H$4:H508)/5,0),MOD(ROWS(H$4:H508)-1,5)+1)</f>
        <v>50.5625</v>
      </c>
    </row>
    <row r="509" spans="7:68" x14ac:dyDescent="0.2">
      <c r="G509">
        <f>INDEX($A$4:$E$131,ROUNDUP(ROWS(H$4:H509)/5,0),MOD(ROWS(H$4:H509)-1,5)+1)</f>
        <v>211.6953</v>
      </c>
      <c r="P509">
        <f>INDEX($J$4:$N$131,ROUNDUP(ROWS(H$4:H509)/5,0),MOD(ROWS(H$4:H509)-1,5)+1)</f>
        <v>12.9063</v>
      </c>
      <c r="Y509">
        <f>INDEX($S$4:$W$131,ROUNDUP(ROWS(H$4:H509)/5,0),MOD(ROWS(H$4:H509)-1,5)+1)</f>
        <v>5263.4380000000001</v>
      </c>
      <c r="AH509">
        <f>INDEX($AB$4:$AF$131,ROUNDUP(ROWS(H$4:H509)/5,0),MOD(ROWS(H$4:H509)-1,5)+1)</f>
        <v>5.2148000000000003</v>
      </c>
      <c r="AQ509">
        <f>INDEX($AK$4:$AO$131,ROUNDUP(ROWS(H$4:H509)/5,0),MOD(ROWS(H$4:H509)-1,5)+1)</f>
        <v>55.175800000000002</v>
      </c>
      <c r="AZ509">
        <f>INDEX($AT$4:$AX$131,ROUNDUP(ROWS(H$4:H509)/5,0),MOD(ROWS(H$4:H509)-1,5)+1)</f>
        <v>4.9531000000000001</v>
      </c>
      <c r="BI509">
        <f>INDEX($BC$4:$BG$131,ROUNDUP(ROWS(H$4:H509)/5,0),MOD(ROWS(H$4:H509)-1,5)+1)</f>
        <v>13.6914</v>
      </c>
      <c r="BP509">
        <f>INDEX($BJ$4:$BN$131,ROUNDUP(ROWS(H$4:H509)/5,0),MOD(ROWS(H$4:H509)-1,5)+1)</f>
        <v>69.8125</v>
      </c>
    </row>
    <row r="510" spans="7:68" x14ac:dyDescent="0.2">
      <c r="G510">
        <f>INDEX($A$4:$E$131,ROUNDUP(ROWS(H$4:H510)/5,0),MOD(ROWS(H$4:H510)-1,5)+1)</f>
        <v>125.2422</v>
      </c>
      <c r="P510">
        <f>INDEX($J$4:$N$131,ROUNDUP(ROWS(H$4:H510)/5,0),MOD(ROWS(H$4:H510)-1,5)+1)</f>
        <v>28.6068</v>
      </c>
      <c r="Y510">
        <f>INDEX($S$4:$W$131,ROUNDUP(ROWS(H$4:H510)/5,0),MOD(ROWS(H$4:H510)-1,5)+1)</f>
        <v>14407.97</v>
      </c>
      <c r="AH510">
        <f>INDEX($AB$4:$AF$131,ROUNDUP(ROWS(H$4:H510)/5,0),MOD(ROWS(H$4:H510)-1,5)+1)</f>
        <v>8.1484000000000005</v>
      </c>
      <c r="AQ510">
        <f>INDEX($AK$4:$AO$131,ROUNDUP(ROWS(H$4:H510)/5,0),MOD(ROWS(H$4:H510)-1,5)+1)</f>
        <v>31.476600000000001</v>
      </c>
      <c r="AZ510">
        <f>INDEX($AT$4:$AX$131,ROUNDUP(ROWS(H$4:H510)/5,0),MOD(ROWS(H$4:H510)-1,5)+1)</f>
        <v>29.6328</v>
      </c>
      <c r="BI510">
        <f>INDEX($BC$4:$BG$131,ROUNDUP(ROWS(H$4:H510)/5,0),MOD(ROWS(H$4:H510)-1,5)+1)</f>
        <v>7.1223999999999998</v>
      </c>
      <c r="BP510">
        <f>INDEX($BJ$4:$BN$131,ROUNDUP(ROWS(H$4:H510)/5,0),MOD(ROWS(H$4:H510)-1,5)+1)</f>
        <v>71.851600000000005</v>
      </c>
    </row>
    <row r="511" spans="7:68" x14ac:dyDescent="0.2">
      <c r="G511">
        <f>INDEX($A$4:$E$131,ROUNDUP(ROWS(H$4:H511)/5,0),MOD(ROWS(H$4:H511)-1,5)+1)</f>
        <v>73.154300000000006</v>
      </c>
      <c r="P511">
        <f>INDEX($J$4:$N$131,ROUNDUP(ROWS(H$4:H511)/5,0),MOD(ROWS(H$4:H511)-1,5)+1)</f>
        <v>20.4648</v>
      </c>
      <c r="Y511">
        <f>INDEX($S$4:$W$131,ROUNDUP(ROWS(H$4:H511)/5,0),MOD(ROWS(H$4:H511)-1,5)+1)</f>
        <v>12702.89</v>
      </c>
      <c r="AH511">
        <f>INDEX($AB$4:$AF$131,ROUNDUP(ROWS(H$4:H511)/5,0),MOD(ROWS(H$4:H511)-1,5)+1)</f>
        <v>9</v>
      </c>
      <c r="AQ511">
        <f>INDEX($AK$4:$AO$131,ROUNDUP(ROWS(H$4:H511)/5,0),MOD(ROWS(H$4:H511)-1,5)+1)</f>
        <v>13.9238</v>
      </c>
      <c r="AZ511">
        <f>INDEX($AT$4:$AX$131,ROUNDUP(ROWS(H$4:H511)/5,0),MOD(ROWS(H$4:H511)-1,5)+1)</f>
        <v>23.003900000000002</v>
      </c>
      <c r="BI511">
        <f>INDEX($BC$4:$BG$131,ROUNDUP(ROWS(H$4:H511)/5,0),MOD(ROWS(H$4:H511)-1,5)+1)</f>
        <v>5.2305000000000001</v>
      </c>
      <c r="BP511">
        <f>INDEX($BJ$4:$BN$131,ROUNDUP(ROWS(H$4:H511)/5,0),MOD(ROWS(H$4:H511)-1,5)+1)</f>
        <v>59.310499999999998</v>
      </c>
    </row>
    <row r="512" spans="7:68" x14ac:dyDescent="0.2">
      <c r="G512">
        <f>INDEX($A$4:$E$131,ROUNDUP(ROWS(H$4:H512)/5,0),MOD(ROWS(H$4:H512)-1,5)+1)</f>
        <v>187.20830000000001</v>
      </c>
      <c r="P512">
        <f>INDEX($J$4:$N$131,ROUNDUP(ROWS(H$4:H512)/5,0),MOD(ROWS(H$4:H512)-1,5)+1)</f>
        <v>19.200500000000002</v>
      </c>
      <c r="Y512">
        <f>INDEX($S$4:$W$131,ROUNDUP(ROWS(H$4:H512)/5,0),MOD(ROWS(H$4:H512)-1,5)+1)</f>
        <v>5331.1459999999997</v>
      </c>
      <c r="AH512">
        <f>INDEX($AB$4:$AF$131,ROUNDUP(ROWS(H$4:H512)/5,0),MOD(ROWS(H$4:H512)-1,5)+1)</f>
        <v>10.542999999999999</v>
      </c>
      <c r="AQ512">
        <f>INDEX($AK$4:$AO$131,ROUNDUP(ROWS(H$4:H512)/5,0),MOD(ROWS(H$4:H512)-1,5)+1)</f>
        <v>59.832000000000001</v>
      </c>
      <c r="AZ512">
        <f>INDEX($AT$4:$AX$131,ROUNDUP(ROWS(H$4:H512)/5,0),MOD(ROWS(H$4:H512)-1,5)+1)</f>
        <v>14.028600000000001</v>
      </c>
      <c r="BI512">
        <f>INDEX($BC$4:$BG$131,ROUNDUP(ROWS(H$4:H512)/5,0),MOD(ROWS(H$4:H512)-1,5)+1)</f>
        <v>11.1432</v>
      </c>
      <c r="BP512">
        <f>INDEX($BJ$4:$BN$131,ROUNDUP(ROWS(H$4:H512)/5,0),MOD(ROWS(H$4:H512)-1,5)+1)</f>
        <v>64.858099999999993</v>
      </c>
    </row>
    <row r="513" spans="7:68" x14ac:dyDescent="0.2">
      <c r="G513">
        <f>INDEX($A$4:$E$131,ROUNDUP(ROWS(H$4:H513)/5,0),MOD(ROWS(H$4:H513)-1,5)+1)</f>
        <v>303.8424</v>
      </c>
      <c r="P513">
        <f>INDEX($J$4:$N$131,ROUNDUP(ROWS(H$4:H513)/5,0),MOD(ROWS(H$4:H513)-1,5)+1)</f>
        <v>27.651</v>
      </c>
      <c r="Y513">
        <f>INDEX($S$4:$W$131,ROUNDUP(ROWS(H$4:H513)/5,0),MOD(ROWS(H$4:H513)-1,5)+1)</f>
        <v>2382.9690000000001</v>
      </c>
      <c r="AH513">
        <f>INDEX($AB$4:$AF$131,ROUNDUP(ROWS(H$4:H513)/5,0),MOD(ROWS(H$4:H513)-1,5)+1)</f>
        <v>12.8255</v>
      </c>
      <c r="AQ513">
        <f>INDEX($AK$4:$AO$131,ROUNDUP(ROWS(H$4:H513)/5,0),MOD(ROWS(H$4:H513)-1,5)+1)</f>
        <v>128.1146</v>
      </c>
      <c r="AZ513">
        <f>INDEX($AT$4:$AX$131,ROUNDUP(ROWS(H$4:H513)/5,0),MOD(ROWS(H$4:H513)-1,5)+1)</f>
        <v>15.8255</v>
      </c>
      <c r="BI513">
        <f>INDEX($BC$4:$BG$131,ROUNDUP(ROWS(H$4:H513)/5,0),MOD(ROWS(H$4:H513)-1,5)+1)</f>
        <v>15.1745</v>
      </c>
      <c r="BP513">
        <f>INDEX($BJ$4:$BN$131,ROUNDUP(ROWS(H$4:H513)/5,0),MOD(ROWS(H$4:H513)-1,5)+1)</f>
        <v>77.825500000000005</v>
      </c>
    </row>
    <row r="514" spans="7:68" x14ac:dyDescent="0.2">
      <c r="G514">
        <f>INDEX($A$4:$E$131,ROUNDUP(ROWS(H$4:H514)/5,0),MOD(ROWS(H$4:H514)-1,5)+1)</f>
        <v>290.10419999999999</v>
      </c>
      <c r="P514">
        <f>INDEX($J$4:$N$131,ROUNDUP(ROWS(H$4:H514)/5,0),MOD(ROWS(H$4:H514)-1,5)+1)</f>
        <v>34.979199999999999</v>
      </c>
      <c r="Y514">
        <f>INDEX($S$4:$W$131,ROUNDUP(ROWS(H$4:H514)/5,0),MOD(ROWS(H$4:H514)-1,5)+1)</f>
        <v>3906.797</v>
      </c>
      <c r="AH514">
        <f>INDEX($AB$4:$AF$131,ROUNDUP(ROWS(H$4:H514)/5,0),MOD(ROWS(H$4:H514)-1,5)+1)</f>
        <v>11.199199999999999</v>
      </c>
      <c r="AQ514">
        <f>INDEX($AK$4:$AO$131,ROUNDUP(ROWS(H$4:H514)/5,0),MOD(ROWS(H$4:H514)-1,5)+1)</f>
        <v>128.94659999999999</v>
      </c>
      <c r="AZ514">
        <f>INDEX($AT$4:$AX$131,ROUNDUP(ROWS(H$4:H514)/5,0),MOD(ROWS(H$4:H514)-1,5)+1)</f>
        <v>17</v>
      </c>
      <c r="BI514">
        <f>INDEX($BC$4:$BG$131,ROUNDUP(ROWS(H$4:H514)/5,0),MOD(ROWS(H$4:H514)-1,5)+1)</f>
        <v>11.510400000000001</v>
      </c>
      <c r="BP514">
        <f>INDEX($BJ$4:$BN$131,ROUNDUP(ROWS(H$4:H514)/5,0),MOD(ROWS(H$4:H514)-1,5)+1)</f>
        <v>84.912800000000004</v>
      </c>
    </row>
    <row r="515" spans="7:68" x14ac:dyDescent="0.2">
      <c r="G515">
        <f>INDEX($A$4:$E$131,ROUNDUP(ROWS(H$4:H515)/5,0),MOD(ROWS(H$4:H515)-1,5)+1)</f>
        <v>194.33070000000001</v>
      </c>
      <c r="P515">
        <f>INDEX($J$4:$N$131,ROUNDUP(ROWS(H$4:H515)/5,0),MOD(ROWS(H$4:H515)-1,5)+1)</f>
        <v>37.824199999999998</v>
      </c>
      <c r="Y515">
        <f>INDEX($S$4:$W$131,ROUNDUP(ROWS(H$4:H515)/5,0),MOD(ROWS(H$4:H515)-1,5)+1)</f>
        <v>5128.6719999999996</v>
      </c>
      <c r="AH515">
        <f>INDEX($AB$4:$AF$131,ROUNDUP(ROWS(H$4:H515)/5,0),MOD(ROWS(H$4:H515)-1,5)+1)</f>
        <v>6.6771000000000003</v>
      </c>
      <c r="AQ515">
        <f>INDEX($AK$4:$AO$131,ROUNDUP(ROWS(H$4:H515)/5,0),MOD(ROWS(H$4:H515)-1,5)+1)</f>
        <v>47.9375</v>
      </c>
      <c r="AZ515">
        <f>INDEX($AT$4:$AX$131,ROUNDUP(ROWS(H$4:H515)/5,0),MOD(ROWS(H$4:H515)-1,5)+1)</f>
        <v>15.7422</v>
      </c>
      <c r="BI515">
        <f>INDEX($BC$4:$BG$131,ROUNDUP(ROWS(H$4:H515)/5,0),MOD(ROWS(H$4:H515)-1,5)+1)</f>
        <v>6</v>
      </c>
      <c r="BP515">
        <f>INDEX($BJ$4:$BN$131,ROUNDUP(ROWS(H$4:H515)/5,0),MOD(ROWS(H$4:H515)-1,5)+1)</f>
        <v>84.373699999999999</v>
      </c>
    </row>
    <row r="516" spans="7:68" x14ac:dyDescent="0.2">
      <c r="G516">
        <f>INDEX($A$4:$E$131,ROUNDUP(ROWS(H$4:H516)/5,0),MOD(ROWS(H$4:H516)-1,5)+1)</f>
        <v>38.082000000000001</v>
      </c>
      <c r="P516">
        <f>INDEX($J$4:$N$131,ROUNDUP(ROWS(H$4:H516)/5,0),MOD(ROWS(H$4:H516)-1,5)+1)</f>
        <v>6.4596</v>
      </c>
      <c r="Y516">
        <f>INDEX($S$4:$W$131,ROUNDUP(ROWS(H$4:H516)/5,0),MOD(ROWS(H$4:H516)-1,5)+1)</f>
        <v>6012.9170000000004</v>
      </c>
      <c r="AH516">
        <f>INDEX($AB$4:$AF$131,ROUNDUP(ROWS(H$4:H516)/5,0),MOD(ROWS(H$4:H516)-1,5)+1)</f>
        <v>12.0273</v>
      </c>
      <c r="AQ516">
        <f>INDEX($AK$4:$AO$131,ROUNDUP(ROWS(H$4:H516)/5,0),MOD(ROWS(H$4:H516)-1,5)+1)</f>
        <v>9.6758000000000006</v>
      </c>
      <c r="AZ516">
        <f>INDEX($AT$4:$AX$131,ROUNDUP(ROWS(H$4:H516)/5,0),MOD(ROWS(H$4:H516)-1,5)+1)</f>
        <v>9.9192999999999998</v>
      </c>
      <c r="BI516">
        <f>INDEX($BC$4:$BG$131,ROUNDUP(ROWS(H$4:H516)/5,0),MOD(ROWS(H$4:H516)-1,5)+1)</f>
        <v>5.7839</v>
      </c>
      <c r="BP516">
        <f>INDEX($BJ$4:$BN$131,ROUNDUP(ROWS(H$4:H516)/5,0),MOD(ROWS(H$4:H516)-1,5)+1)</f>
        <v>31.811199999999999</v>
      </c>
    </row>
    <row r="517" spans="7:68" x14ac:dyDescent="0.2">
      <c r="G517">
        <f>INDEX($A$4:$E$131,ROUNDUP(ROWS(H$4:H517)/5,0),MOD(ROWS(H$4:H517)-1,5)+1)</f>
        <v>13.9473</v>
      </c>
      <c r="P517">
        <f>INDEX($J$4:$N$131,ROUNDUP(ROWS(H$4:H517)/5,0),MOD(ROWS(H$4:H517)-1,5)+1)</f>
        <v>2</v>
      </c>
      <c r="Y517">
        <f>INDEX($S$4:$W$131,ROUNDUP(ROWS(H$4:H517)/5,0),MOD(ROWS(H$4:H517)-1,5)+1)</f>
        <v>7482.1880000000001</v>
      </c>
      <c r="AH517">
        <f>INDEX($AB$4:$AF$131,ROUNDUP(ROWS(H$4:H517)/5,0),MOD(ROWS(H$4:H517)-1,5)+1)</f>
        <v>3.9941</v>
      </c>
      <c r="AQ517">
        <f>INDEX($AK$4:$AO$131,ROUNDUP(ROWS(H$4:H517)/5,0),MOD(ROWS(H$4:H517)-1,5)+1)</f>
        <v>6.9824000000000002</v>
      </c>
      <c r="AZ517">
        <f>INDEX($AT$4:$AX$131,ROUNDUP(ROWS(H$4:H517)/5,0),MOD(ROWS(H$4:H517)-1,5)+1)</f>
        <v>1</v>
      </c>
      <c r="BI517">
        <f>INDEX($BC$4:$BG$131,ROUNDUP(ROWS(H$4:H517)/5,0),MOD(ROWS(H$4:H517)-1,5)+1)</f>
        <v>4.0058999999999996</v>
      </c>
      <c r="BP517">
        <f>INDEX($BJ$4:$BN$131,ROUNDUP(ROWS(H$4:H517)/5,0),MOD(ROWS(H$4:H517)-1,5)+1)</f>
        <v>22</v>
      </c>
    </row>
    <row r="518" spans="7:68" x14ac:dyDescent="0.2">
      <c r="G518">
        <f>INDEX($A$4:$E$131,ROUNDUP(ROWS(H$4:H518)/5,0),MOD(ROWS(H$4:H518)-1,5)+1)</f>
        <v>5</v>
      </c>
      <c r="P518">
        <f>INDEX($J$4:$N$131,ROUNDUP(ROWS(H$4:H518)/5,0),MOD(ROWS(H$4:H518)-1,5)+1)</f>
        <v>2</v>
      </c>
      <c r="Y518">
        <f>INDEX($S$4:$W$131,ROUNDUP(ROWS(H$4:H518)/5,0),MOD(ROWS(H$4:H518)-1,5)+1)</f>
        <v>14640</v>
      </c>
      <c r="AH518">
        <f>INDEX($AB$4:$AF$131,ROUNDUP(ROWS(H$4:H518)/5,0),MOD(ROWS(H$4:H518)-1,5)+1)</f>
        <v>3</v>
      </c>
      <c r="AQ518">
        <f>INDEX($AK$4:$AO$131,ROUNDUP(ROWS(H$4:H518)/5,0),MOD(ROWS(H$4:H518)-1,5)+1)</f>
        <v>4</v>
      </c>
      <c r="AZ518">
        <f>INDEX($AT$4:$AX$131,ROUNDUP(ROWS(H$4:H518)/5,0),MOD(ROWS(H$4:H518)-1,5)+1)</f>
        <v>1</v>
      </c>
      <c r="BI518">
        <f>INDEX($BC$4:$BG$131,ROUNDUP(ROWS(H$4:H518)/5,0),MOD(ROWS(H$4:H518)-1,5)+1)</f>
        <v>5</v>
      </c>
      <c r="BP518">
        <f>INDEX($BJ$4:$BN$131,ROUNDUP(ROWS(H$4:H518)/5,0),MOD(ROWS(H$4:H518)-1,5)+1)</f>
        <v>22</v>
      </c>
    </row>
    <row r="519" spans="7:68" x14ac:dyDescent="0.2">
      <c r="G519">
        <f>INDEX($A$4:$E$131,ROUNDUP(ROWS(H$4:H519)/5,0),MOD(ROWS(H$4:H519)-1,5)+1)</f>
        <v>33.083300000000001</v>
      </c>
      <c r="P519">
        <f>INDEX($J$4:$N$131,ROUNDUP(ROWS(H$4:H519)/5,0),MOD(ROWS(H$4:H519)-1,5)+1)</f>
        <v>9.0207999999999995</v>
      </c>
      <c r="Y519">
        <f>INDEX($S$4:$W$131,ROUNDUP(ROWS(H$4:H519)/5,0),MOD(ROWS(H$4:H519)-1,5)+1)</f>
        <v>9374.375</v>
      </c>
      <c r="AH519">
        <f>INDEX($AB$4:$AF$131,ROUNDUP(ROWS(H$4:H519)/5,0),MOD(ROWS(H$4:H519)-1,5)+1)</f>
        <v>6.5103999999999997</v>
      </c>
      <c r="AQ519">
        <f>INDEX($AK$4:$AO$131,ROUNDUP(ROWS(H$4:H519)/5,0),MOD(ROWS(H$4:H519)-1,5)+1)</f>
        <v>9.2655999999999992</v>
      </c>
      <c r="AZ519">
        <f>INDEX($AT$4:$AX$131,ROUNDUP(ROWS(H$4:H519)/5,0),MOD(ROWS(H$4:H519)-1,5)+1)</f>
        <v>4.5103999999999997</v>
      </c>
      <c r="BI519">
        <f>INDEX($BC$4:$BG$131,ROUNDUP(ROWS(H$4:H519)/5,0),MOD(ROWS(H$4:H519)-1,5)+1)</f>
        <v>7.6327999999999996</v>
      </c>
      <c r="BP519">
        <f>INDEX($BJ$4:$BN$131,ROUNDUP(ROWS(H$4:H519)/5,0),MOD(ROWS(H$4:H519)-1,5)+1)</f>
        <v>57.9818</v>
      </c>
    </row>
    <row r="520" spans="7:68" x14ac:dyDescent="0.2">
      <c r="G520">
        <f>INDEX($A$4:$E$131,ROUNDUP(ROWS(H$4:H520)/5,0),MOD(ROWS(H$4:H520)-1,5)+1)</f>
        <v>30.0215</v>
      </c>
      <c r="P520">
        <f>INDEX($J$4:$N$131,ROUNDUP(ROWS(H$4:H520)/5,0),MOD(ROWS(H$4:H520)-1,5)+1)</f>
        <v>10.775399999999999</v>
      </c>
      <c r="Y520">
        <f>INDEX($S$4:$W$131,ROUNDUP(ROWS(H$4:H520)/5,0),MOD(ROWS(H$4:H520)-1,5)+1)</f>
        <v>10190.780000000001</v>
      </c>
      <c r="AH520">
        <f>INDEX($AB$4:$AF$131,ROUNDUP(ROWS(H$4:H520)/5,0),MOD(ROWS(H$4:H520)-1,5)+1)</f>
        <v>5.4492000000000003</v>
      </c>
      <c r="AQ520">
        <f>INDEX($AK$4:$AO$131,ROUNDUP(ROWS(H$4:H520)/5,0),MOD(ROWS(H$4:H520)-1,5)+1)</f>
        <v>8.4491999999999994</v>
      </c>
      <c r="AZ520">
        <f>INDEX($AT$4:$AX$131,ROUNDUP(ROWS(H$4:H520)/5,0),MOD(ROWS(H$4:H520)-1,5)+1)</f>
        <v>6.5507999999999997</v>
      </c>
      <c r="BI520">
        <f>INDEX($BC$4:$BG$131,ROUNDUP(ROWS(H$4:H520)/5,0),MOD(ROWS(H$4:H520)-1,5)+1)</f>
        <v>7.2245999999999997</v>
      </c>
      <c r="BP520">
        <f>INDEX($BJ$4:$BN$131,ROUNDUP(ROWS(H$4:H520)/5,0),MOD(ROWS(H$4:H520)-1,5)+1)</f>
        <v>52.144500000000001</v>
      </c>
    </row>
    <row r="521" spans="7:68" x14ac:dyDescent="0.2">
      <c r="G521">
        <f>INDEX($A$4:$E$131,ROUNDUP(ROWS(H$4:H521)/5,0),MOD(ROWS(H$4:H521)-1,5)+1)</f>
        <v>63.643900000000002</v>
      </c>
      <c r="P521">
        <f>INDEX($J$4:$N$131,ROUNDUP(ROWS(H$4:H521)/5,0),MOD(ROWS(H$4:H521)-1,5)+1)</f>
        <v>23.777999999999999</v>
      </c>
      <c r="Y521">
        <f>INDEX($S$4:$W$131,ROUNDUP(ROWS(H$4:H521)/5,0),MOD(ROWS(H$4:H521)-1,5)+1)</f>
        <v>13330.1</v>
      </c>
      <c r="AH521">
        <f>INDEX($AB$4:$AF$131,ROUNDUP(ROWS(H$4:H521)/5,0),MOD(ROWS(H$4:H521)-1,5)+1)</f>
        <v>7.0175999999999998</v>
      </c>
      <c r="AQ521">
        <f>INDEX($AK$4:$AO$131,ROUNDUP(ROWS(H$4:H521)/5,0),MOD(ROWS(H$4:H521)-1,5)+1)</f>
        <v>14.725300000000001</v>
      </c>
      <c r="AZ521">
        <f>INDEX($AT$4:$AX$131,ROUNDUP(ROWS(H$4:H521)/5,0),MOD(ROWS(H$4:H521)-1,5)+1)</f>
        <v>27.848299999999998</v>
      </c>
      <c r="BI521">
        <f>INDEX($BC$4:$BG$131,ROUNDUP(ROWS(H$4:H521)/5,0),MOD(ROWS(H$4:H521)-1,5)+1)</f>
        <v>4.9805000000000001</v>
      </c>
      <c r="BP521">
        <f>INDEX($BJ$4:$BN$131,ROUNDUP(ROWS(H$4:H521)/5,0),MOD(ROWS(H$4:H521)-1,5)+1)</f>
        <v>78.619799999999998</v>
      </c>
    </row>
    <row r="522" spans="7:68" x14ac:dyDescent="0.2">
      <c r="G522">
        <f>INDEX($A$4:$E$131,ROUNDUP(ROWS(H$4:H522)/5,0),MOD(ROWS(H$4:H522)-1,5)+1)</f>
        <v>47.921900000000001</v>
      </c>
      <c r="P522">
        <f>INDEX($J$4:$N$131,ROUNDUP(ROWS(H$4:H522)/5,0),MOD(ROWS(H$4:H522)-1,5)+1)</f>
        <v>24.296900000000001</v>
      </c>
      <c r="Y522">
        <f>INDEX($S$4:$W$131,ROUNDUP(ROWS(H$4:H522)/5,0),MOD(ROWS(H$4:H522)-1,5)+1)</f>
        <v>10647.81</v>
      </c>
      <c r="AH522">
        <f>INDEX($AB$4:$AF$131,ROUNDUP(ROWS(H$4:H522)/5,0),MOD(ROWS(H$4:H522)-1,5)+1)</f>
        <v>8.5702999999999996</v>
      </c>
      <c r="AQ522">
        <f>INDEX($AK$4:$AO$131,ROUNDUP(ROWS(H$4:H522)/5,0),MOD(ROWS(H$4:H522)-1,5)+1)</f>
        <v>12.296900000000001</v>
      </c>
      <c r="AZ522">
        <f>INDEX($AT$4:$AX$131,ROUNDUP(ROWS(H$4:H522)/5,0),MOD(ROWS(H$4:H522)-1,5)+1)</f>
        <v>22.601600000000001</v>
      </c>
      <c r="BI522">
        <f>INDEX($BC$4:$BG$131,ROUNDUP(ROWS(H$4:H522)/5,0),MOD(ROWS(H$4:H522)-1,5)+1)</f>
        <v>5.1406000000000001</v>
      </c>
      <c r="BP522">
        <f>INDEX($BJ$4:$BN$131,ROUNDUP(ROWS(H$4:H522)/5,0),MOD(ROWS(H$4:H522)-1,5)+1)</f>
        <v>63.343699999999998</v>
      </c>
    </row>
    <row r="523" spans="7:68" x14ac:dyDescent="0.2">
      <c r="G523">
        <f>INDEX($A$4:$E$131,ROUNDUP(ROWS(H$4:H523)/5,0),MOD(ROWS(H$4:H523)-1,5)+1)</f>
        <v>26.739599999999999</v>
      </c>
      <c r="P523">
        <f>INDEX($J$4:$N$131,ROUNDUP(ROWS(H$4:H523)/5,0),MOD(ROWS(H$4:H523)-1,5)+1)</f>
        <v>17.1953</v>
      </c>
      <c r="Y523">
        <f>INDEX($S$4:$W$131,ROUNDUP(ROWS(H$4:H523)/5,0),MOD(ROWS(H$4:H523)-1,5)+1)</f>
        <v>9416.3019999999997</v>
      </c>
      <c r="AH523">
        <f>INDEX($AB$4:$AF$131,ROUNDUP(ROWS(H$4:H523)/5,0),MOD(ROWS(H$4:H523)-1,5)+1)</f>
        <v>7.1302000000000003</v>
      </c>
      <c r="AQ523">
        <f>INDEX($AK$4:$AO$131,ROUNDUP(ROWS(H$4:H523)/5,0),MOD(ROWS(H$4:H523)-1,5)+1)</f>
        <v>9.4023000000000003</v>
      </c>
      <c r="AZ523">
        <f>INDEX($AT$4:$AX$131,ROUNDUP(ROWS(H$4:H523)/5,0),MOD(ROWS(H$4:H523)-1,5)+1)</f>
        <v>7.2603999999999997</v>
      </c>
      <c r="BI523">
        <f>INDEX($BC$4:$BG$131,ROUNDUP(ROWS(H$4:H523)/5,0),MOD(ROWS(H$4:H523)-1,5)+1)</f>
        <v>6.9348999999999998</v>
      </c>
      <c r="BP523">
        <f>INDEX($BJ$4:$BN$131,ROUNDUP(ROWS(H$4:H523)/5,0),MOD(ROWS(H$4:H523)-1,5)+1)</f>
        <v>44.739600000000003</v>
      </c>
    </row>
    <row r="524" spans="7:68" x14ac:dyDescent="0.2">
      <c r="G524">
        <f>INDEX($A$4:$E$131,ROUNDUP(ROWS(H$4:H524)/5,0),MOD(ROWS(H$4:H524)-1,5)+1)</f>
        <v>28.452500000000001</v>
      </c>
      <c r="P524">
        <f>INDEX($J$4:$N$131,ROUNDUP(ROWS(H$4:H524)/5,0),MOD(ROWS(H$4:H524)-1,5)+1)</f>
        <v>51.121099999999998</v>
      </c>
      <c r="Y524">
        <f>INDEX($S$4:$W$131,ROUNDUP(ROWS(H$4:H524)/5,0),MOD(ROWS(H$4:H524)-1,5)+1)</f>
        <v>10530.17</v>
      </c>
      <c r="AH524">
        <f>INDEX($AB$4:$AF$131,ROUNDUP(ROWS(H$4:H524)/5,0),MOD(ROWS(H$4:H524)-1,5)+1)</f>
        <v>6.0918000000000001</v>
      </c>
      <c r="AQ524">
        <f>INDEX($AK$4:$AO$131,ROUNDUP(ROWS(H$4:H524)/5,0),MOD(ROWS(H$4:H524)-1,5)+1)</f>
        <v>18.642600000000002</v>
      </c>
      <c r="AZ524">
        <f>INDEX($AT$4:$AX$131,ROUNDUP(ROWS(H$4:H524)/5,0),MOD(ROWS(H$4:H524)-1,5)+1)</f>
        <v>49.947299999999998</v>
      </c>
      <c r="BI524">
        <f>INDEX($BC$4:$BG$131,ROUNDUP(ROWS(H$4:H524)/5,0),MOD(ROWS(H$4:H524)-1,5)+1)</f>
        <v>7.2721</v>
      </c>
      <c r="BP524">
        <f>INDEX($BJ$4:$BN$131,ROUNDUP(ROWS(H$4:H524)/5,0),MOD(ROWS(H$4:H524)-1,5)+1)</f>
        <v>49</v>
      </c>
    </row>
    <row r="525" spans="7:68" x14ac:dyDescent="0.2">
      <c r="G525">
        <f>INDEX($A$4:$E$131,ROUNDUP(ROWS(H$4:H525)/5,0),MOD(ROWS(H$4:H525)-1,5)+1)</f>
        <v>37.314500000000002</v>
      </c>
      <c r="P525">
        <f>INDEX($J$4:$N$131,ROUNDUP(ROWS(H$4:H525)/5,0),MOD(ROWS(H$4:H525)-1,5)+1)</f>
        <v>148.6335</v>
      </c>
      <c r="Y525">
        <f>INDEX($S$4:$W$131,ROUNDUP(ROWS(H$4:H525)/5,0),MOD(ROWS(H$4:H525)-1,5)+1)</f>
        <v>9044.4269999999997</v>
      </c>
      <c r="AH525">
        <f>INDEX($AB$4:$AF$131,ROUNDUP(ROWS(H$4:H525)/5,0),MOD(ROWS(H$4:H525)-1,5)+1)</f>
        <v>11.1328</v>
      </c>
      <c r="AQ525">
        <f>INDEX($AK$4:$AO$131,ROUNDUP(ROWS(H$4:H525)/5,0),MOD(ROWS(H$4:H525)-1,5)+1)</f>
        <v>32</v>
      </c>
      <c r="AZ525">
        <f>INDEX($AT$4:$AX$131,ROUNDUP(ROWS(H$4:H525)/5,0),MOD(ROWS(H$4:H525)-1,5)+1)</f>
        <v>165.15559999999999</v>
      </c>
      <c r="BI525">
        <f>INDEX($BC$4:$BG$131,ROUNDUP(ROWS(H$4:H525)/5,0),MOD(ROWS(H$4:H525)-1,5)+1)</f>
        <v>6</v>
      </c>
      <c r="BP525">
        <f>INDEX($BJ$4:$BN$131,ROUNDUP(ROWS(H$4:H525)/5,0),MOD(ROWS(H$4:H525)-1,5)+1)</f>
        <v>51.871699999999997</v>
      </c>
    </row>
    <row r="526" spans="7:68" x14ac:dyDescent="0.2">
      <c r="G526">
        <f>INDEX($A$4:$E$131,ROUNDUP(ROWS(H$4:H526)/5,0),MOD(ROWS(H$4:H526)-1,5)+1)</f>
        <v>64.286500000000004</v>
      </c>
      <c r="P526">
        <f>INDEX($J$4:$N$131,ROUNDUP(ROWS(H$4:H526)/5,0),MOD(ROWS(H$4:H526)-1,5)+1)</f>
        <v>206.02340000000001</v>
      </c>
      <c r="Y526">
        <f>INDEX($S$4:$W$131,ROUNDUP(ROWS(H$4:H526)/5,0),MOD(ROWS(H$4:H526)-1,5)+1)</f>
        <v>8757.0580000000009</v>
      </c>
      <c r="AH526">
        <f>INDEX($AB$4:$AF$131,ROUNDUP(ROWS(H$4:H526)/5,0),MOD(ROWS(H$4:H526)-1,5)+1)</f>
        <v>18.424499999999998</v>
      </c>
      <c r="AQ526">
        <f>INDEX($AK$4:$AO$131,ROUNDUP(ROWS(H$4:H526)/5,0),MOD(ROWS(H$4:H526)-1,5)+1)</f>
        <v>29.164100000000001</v>
      </c>
      <c r="AZ526">
        <f>INDEX($AT$4:$AX$131,ROUNDUP(ROWS(H$4:H526)/5,0),MOD(ROWS(H$4:H526)-1,5)+1)</f>
        <v>220.7148</v>
      </c>
      <c r="BI526">
        <f>INDEX($BC$4:$BG$131,ROUNDUP(ROWS(H$4:H526)/5,0),MOD(ROWS(H$4:H526)-1,5)+1)</f>
        <v>6</v>
      </c>
      <c r="BP526">
        <f>INDEX($BJ$4:$BN$131,ROUNDUP(ROWS(H$4:H526)/5,0),MOD(ROWS(H$4:H526)-1,5)+1)</f>
        <v>57.006500000000003</v>
      </c>
    </row>
    <row r="527" spans="7:68" x14ac:dyDescent="0.2">
      <c r="G527">
        <f>INDEX($A$4:$E$131,ROUNDUP(ROWS(H$4:H527)/5,0),MOD(ROWS(H$4:H527)-1,5)+1)</f>
        <v>8.0266999999999999</v>
      </c>
      <c r="P527">
        <f>INDEX($J$4:$N$131,ROUNDUP(ROWS(H$4:H527)/5,0),MOD(ROWS(H$4:H527)-1,5)+1)</f>
        <v>18.837900000000001</v>
      </c>
      <c r="Y527">
        <f>INDEX($S$4:$W$131,ROUNDUP(ROWS(H$4:H527)/5,0),MOD(ROWS(H$4:H527)-1,5)+1)</f>
        <v>5645.4040000000005</v>
      </c>
      <c r="AH527">
        <f>INDEX($AB$4:$AF$131,ROUNDUP(ROWS(H$4:H527)/5,0),MOD(ROWS(H$4:H527)-1,5)+1)</f>
        <v>9.7297999999999991</v>
      </c>
      <c r="AQ527">
        <f>INDEX($AK$4:$AO$131,ROUNDUP(ROWS(H$4:H527)/5,0),MOD(ROWS(H$4:H527)-1,5)+1)</f>
        <v>13.8919</v>
      </c>
      <c r="AZ527">
        <f>INDEX($AT$4:$AX$131,ROUNDUP(ROWS(H$4:H527)/5,0),MOD(ROWS(H$4:H527)-1,5)+1)</f>
        <v>15.4596</v>
      </c>
      <c r="BI527">
        <f>INDEX($BC$4:$BG$131,ROUNDUP(ROWS(H$4:H527)/5,0),MOD(ROWS(H$4:H527)-1,5)+1)</f>
        <v>6.2702</v>
      </c>
      <c r="BP527">
        <f>INDEX($BJ$4:$BN$131,ROUNDUP(ROWS(H$4:H527)/5,0),MOD(ROWS(H$4:H527)-1,5)+1)</f>
        <v>42.945300000000003</v>
      </c>
    </row>
    <row r="528" spans="7:68" x14ac:dyDescent="0.2">
      <c r="G528">
        <f>INDEX($A$4:$E$131,ROUNDUP(ROWS(H$4:H528)/5,0),MOD(ROWS(H$4:H528)-1,5)+1)</f>
        <v>26</v>
      </c>
      <c r="P528">
        <f>INDEX($J$4:$N$131,ROUNDUP(ROWS(H$4:H528)/5,0),MOD(ROWS(H$4:H528)-1,5)+1)</f>
        <v>16</v>
      </c>
      <c r="Y528">
        <f>INDEX($S$4:$W$131,ROUNDUP(ROWS(H$4:H528)/5,0),MOD(ROWS(H$4:H528)-1,5)+1)</f>
        <v>5740</v>
      </c>
      <c r="AH528">
        <f>INDEX($AB$4:$AF$131,ROUNDUP(ROWS(H$4:H528)/5,0),MOD(ROWS(H$4:H528)-1,5)+1)</f>
        <v>5</v>
      </c>
      <c r="AQ528">
        <f>INDEX($AK$4:$AO$131,ROUNDUP(ROWS(H$4:H528)/5,0),MOD(ROWS(H$4:H528)-1,5)+1)</f>
        <v>12</v>
      </c>
      <c r="AZ528">
        <f>INDEX($AT$4:$AX$131,ROUNDUP(ROWS(H$4:H528)/5,0),MOD(ROWS(H$4:H528)-1,5)+1)</f>
        <v>6</v>
      </c>
      <c r="BI528">
        <f>INDEX($BC$4:$BG$131,ROUNDUP(ROWS(H$4:H528)/5,0),MOD(ROWS(H$4:H528)-1,5)+1)</f>
        <v>11</v>
      </c>
      <c r="BP528">
        <f>INDEX($BJ$4:$BN$131,ROUNDUP(ROWS(H$4:H528)/5,0),MOD(ROWS(H$4:H528)-1,5)+1)</f>
        <v>77</v>
      </c>
    </row>
    <row r="529" spans="7:68" x14ac:dyDescent="0.2">
      <c r="G529">
        <f>INDEX($A$4:$E$131,ROUNDUP(ROWS(H$4:H529)/5,0),MOD(ROWS(H$4:H529)-1,5)+1)</f>
        <v>44.047499999999999</v>
      </c>
      <c r="P529">
        <f>INDEX($J$4:$N$131,ROUNDUP(ROWS(H$4:H529)/5,0),MOD(ROWS(H$4:H529)-1,5)+1)</f>
        <v>88.190100000000001</v>
      </c>
      <c r="Y529">
        <f>INDEX($S$4:$W$131,ROUNDUP(ROWS(H$4:H529)/5,0),MOD(ROWS(H$4:H529)-1,5)+1)</f>
        <v>6309.9219999999996</v>
      </c>
      <c r="AH529">
        <f>INDEX($AB$4:$AF$131,ROUNDUP(ROWS(H$4:H529)/5,0),MOD(ROWS(H$4:H529)-1,5)+1)</f>
        <v>6.8997000000000002</v>
      </c>
      <c r="AQ529">
        <f>INDEX($AK$4:$AO$131,ROUNDUP(ROWS(H$4:H529)/5,0),MOD(ROWS(H$4:H529)-1,5)+1)</f>
        <v>16.749300000000002</v>
      </c>
      <c r="AZ529">
        <f>INDEX($AT$4:$AX$131,ROUNDUP(ROWS(H$4:H529)/5,0),MOD(ROWS(H$4:H529)-1,5)+1)</f>
        <v>18.348299999999998</v>
      </c>
      <c r="BI529">
        <f>INDEX($BC$4:$BG$131,ROUNDUP(ROWS(H$4:H529)/5,0),MOD(ROWS(H$4:H529)-1,5)+1)</f>
        <v>9.1003000000000007</v>
      </c>
      <c r="BP529">
        <f>INDEX($BJ$4:$BN$131,ROUNDUP(ROWS(H$4:H529)/5,0),MOD(ROWS(H$4:H529)-1,5)+1)</f>
        <v>86.498699999999999</v>
      </c>
    </row>
    <row r="530" spans="7:68" x14ac:dyDescent="0.2">
      <c r="G530">
        <f>INDEX($A$4:$E$131,ROUNDUP(ROWS(H$4:H530)/5,0),MOD(ROWS(H$4:H530)-1,5)+1)</f>
        <v>45.819699999999997</v>
      </c>
      <c r="P530">
        <f>INDEX($J$4:$N$131,ROUNDUP(ROWS(H$4:H530)/5,0),MOD(ROWS(H$4:H530)-1,5)+1)</f>
        <v>47.738300000000002</v>
      </c>
      <c r="Y530">
        <f>INDEX($S$4:$W$131,ROUNDUP(ROWS(H$4:H530)/5,0),MOD(ROWS(H$4:H530)-1,5)+1)</f>
        <v>10110.44</v>
      </c>
      <c r="AH530">
        <f>INDEX($AB$4:$AF$131,ROUNDUP(ROWS(H$4:H530)/5,0),MOD(ROWS(H$4:H530)-1,5)+1)</f>
        <v>12.7376</v>
      </c>
      <c r="AQ530">
        <f>INDEX($AK$4:$AO$131,ROUNDUP(ROWS(H$4:H530)/5,0),MOD(ROWS(H$4:H530)-1,5)+1)</f>
        <v>9.6229999999999993</v>
      </c>
      <c r="AZ530">
        <f>INDEX($AT$4:$AX$131,ROUNDUP(ROWS(H$4:H530)/5,0),MOD(ROWS(H$4:H530)-1,5)+1)</f>
        <v>35.3932</v>
      </c>
      <c r="BI530">
        <f>INDEX($BC$4:$BG$131,ROUNDUP(ROWS(H$4:H530)/5,0),MOD(ROWS(H$4:H530)-1,5)+1)</f>
        <v>6.5410000000000004</v>
      </c>
      <c r="BP530">
        <f>INDEX($BJ$4:$BN$131,ROUNDUP(ROWS(H$4:H530)/5,0),MOD(ROWS(H$4:H530)-1,5)+1)</f>
        <v>80.442700000000002</v>
      </c>
    </row>
    <row r="531" spans="7:68" x14ac:dyDescent="0.2">
      <c r="G531">
        <f>INDEX($A$4:$E$131,ROUNDUP(ROWS(H$4:H531)/5,0),MOD(ROWS(H$4:H531)-1,5)+1)</f>
        <v>21.673200000000001</v>
      </c>
      <c r="P531">
        <f>INDEX($J$4:$N$131,ROUNDUP(ROWS(H$4:H531)/5,0),MOD(ROWS(H$4:H531)-1,5)+1)</f>
        <v>49.447899999999997</v>
      </c>
      <c r="Y531">
        <f>INDEX($S$4:$W$131,ROUNDUP(ROWS(H$4:H531)/5,0),MOD(ROWS(H$4:H531)-1,5)+1)</f>
        <v>9222.8130000000001</v>
      </c>
      <c r="AH531">
        <f>INDEX($AB$4:$AF$131,ROUNDUP(ROWS(H$4:H531)/5,0),MOD(ROWS(H$4:H531)-1,5)+1)</f>
        <v>9.7070000000000007</v>
      </c>
      <c r="AQ531">
        <f>INDEX($AK$4:$AO$131,ROUNDUP(ROWS(H$4:H531)/5,0),MOD(ROWS(H$4:H531)-1,5)+1)</f>
        <v>7.2845000000000004</v>
      </c>
      <c r="AZ531">
        <f>INDEX($AT$4:$AX$131,ROUNDUP(ROWS(H$4:H531)/5,0),MOD(ROWS(H$4:H531)-1,5)+1)</f>
        <v>21.828099999999999</v>
      </c>
      <c r="BI531">
        <f>INDEX($BC$4:$BG$131,ROUNDUP(ROWS(H$4:H531)/5,0),MOD(ROWS(H$4:H531)-1,5)+1)</f>
        <v>8.1464999999999996</v>
      </c>
      <c r="BP531">
        <f>INDEX($BJ$4:$BN$131,ROUNDUP(ROWS(H$4:H531)/5,0),MOD(ROWS(H$4:H531)-1,5)+1)</f>
        <v>61.828099999999999</v>
      </c>
    </row>
    <row r="532" spans="7:68" x14ac:dyDescent="0.2">
      <c r="G532">
        <f>INDEX($A$4:$E$131,ROUNDUP(ROWS(H$4:H532)/5,0),MOD(ROWS(H$4:H532)-1,5)+1)</f>
        <v>21.770800000000001</v>
      </c>
      <c r="P532">
        <f>INDEX($J$4:$N$131,ROUNDUP(ROWS(H$4:H532)/5,0),MOD(ROWS(H$4:H532)-1,5)+1)</f>
        <v>25.908899999999999</v>
      </c>
      <c r="Y532">
        <f>INDEX($S$4:$W$131,ROUNDUP(ROWS(H$4:H532)/5,0),MOD(ROWS(H$4:H532)-1,5)+1)</f>
        <v>8417.8639999999996</v>
      </c>
      <c r="AH532">
        <f>INDEX($AB$4:$AF$131,ROUNDUP(ROWS(H$4:H532)/5,0),MOD(ROWS(H$4:H532)-1,5)+1)</f>
        <v>4.9466000000000001</v>
      </c>
      <c r="AQ532">
        <f>INDEX($AK$4:$AO$131,ROUNDUP(ROWS(H$4:H532)/5,0),MOD(ROWS(H$4:H532)-1,5)+1)</f>
        <v>4.5572999999999997</v>
      </c>
      <c r="AZ532">
        <f>INDEX($AT$4:$AX$131,ROUNDUP(ROWS(H$4:H532)/5,0),MOD(ROWS(H$4:H532)-1,5)+1)</f>
        <v>12.5573</v>
      </c>
      <c r="BI532">
        <f>INDEX($BC$4:$BG$131,ROUNDUP(ROWS(H$4:H532)/5,0),MOD(ROWS(H$4:H532)-1,5)+1)</f>
        <v>8.3893000000000004</v>
      </c>
      <c r="BP532">
        <f>INDEX($BJ$4:$BN$131,ROUNDUP(ROWS(H$4:H532)/5,0),MOD(ROWS(H$4:H532)-1,5)+1)</f>
        <v>36.679699999999997</v>
      </c>
    </row>
    <row r="533" spans="7:68" x14ac:dyDescent="0.2">
      <c r="G533">
        <f>INDEX($A$4:$E$131,ROUNDUP(ROWS(H$4:H533)/5,0),MOD(ROWS(H$4:H533)-1,5)+1)</f>
        <v>36.599600000000002</v>
      </c>
      <c r="P533">
        <f>INDEX($J$4:$N$131,ROUNDUP(ROWS(H$4:H533)/5,0),MOD(ROWS(H$4:H533)-1,5)+1)</f>
        <v>12.5527</v>
      </c>
      <c r="Y533">
        <f>INDEX($S$4:$W$131,ROUNDUP(ROWS(H$4:H533)/5,0),MOD(ROWS(H$4:H533)-1,5)+1)</f>
        <v>7378.8670000000002</v>
      </c>
      <c r="AH533">
        <f>INDEX($AB$4:$AF$131,ROUNDUP(ROWS(H$4:H533)/5,0),MOD(ROWS(H$4:H533)-1,5)+1)</f>
        <v>4.0117000000000003</v>
      </c>
      <c r="AQ533">
        <f>INDEX($AK$4:$AO$131,ROUNDUP(ROWS(H$4:H533)/5,0),MOD(ROWS(H$4:H533)-1,5)+1)</f>
        <v>5.5293000000000001</v>
      </c>
      <c r="AZ533">
        <f>INDEX($AT$4:$AX$131,ROUNDUP(ROWS(H$4:H533)/5,0),MOD(ROWS(H$4:H533)-1,5)+1)</f>
        <v>12.5176</v>
      </c>
      <c r="BI533">
        <f>INDEX($BC$4:$BG$131,ROUNDUP(ROWS(H$4:H533)/5,0),MOD(ROWS(H$4:H533)-1,5)+1)</f>
        <v>7.4941000000000004</v>
      </c>
      <c r="BP533">
        <f>INDEX($BJ$4:$BN$131,ROUNDUP(ROWS(H$4:H533)/5,0),MOD(ROWS(H$4:H533)-1,5)+1)</f>
        <v>41.693399999999997</v>
      </c>
    </row>
    <row r="534" spans="7:68" x14ac:dyDescent="0.2">
      <c r="G534">
        <f>INDEX($A$4:$E$131,ROUNDUP(ROWS(H$4:H534)/5,0),MOD(ROWS(H$4:H534)-1,5)+1)</f>
        <v>67.458299999999994</v>
      </c>
      <c r="P534">
        <f>INDEX($J$4:$N$131,ROUNDUP(ROWS(H$4:H534)/5,0),MOD(ROWS(H$4:H534)-1,5)+1)</f>
        <v>32.239600000000003</v>
      </c>
      <c r="Y534">
        <f>INDEX($S$4:$W$131,ROUNDUP(ROWS(H$4:H534)/5,0),MOD(ROWS(H$4:H534)-1,5)+1)</f>
        <v>7603.0209999999997</v>
      </c>
      <c r="AH534">
        <f>INDEX($AB$4:$AF$131,ROUNDUP(ROWS(H$4:H534)/5,0),MOD(ROWS(H$4:H534)-1,5)+1)</f>
        <v>5.8021000000000003</v>
      </c>
      <c r="AQ534">
        <f>INDEX($AK$4:$AO$131,ROUNDUP(ROWS(H$4:H534)/5,0),MOD(ROWS(H$4:H534)-1,5)+1)</f>
        <v>13.2135</v>
      </c>
      <c r="AZ534">
        <f>INDEX($AT$4:$AX$131,ROUNDUP(ROWS(H$4:H534)/5,0),MOD(ROWS(H$4:H534)-1,5)+1)</f>
        <v>30.442699999999999</v>
      </c>
      <c r="BI534">
        <f>INDEX($BC$4:$BG$131,ROUNDUP(ROWS(H$4:H534)/5,0),MOD(ROWS(H$4:H534)-1,5)+1)</f>
        <v>6.1978999999999997</v>
      </c>
      <c r="BP534">
        <f>INDEX($BJ$4:$BN$131,ROUNDUP(ROWS(H$4:H534)/5,0),MOD(ROWS(H$4:H534)-1,5)+1)</f>
        <v>70.833299999999994</v>
      </c>
    </row>
    <row r="535" spans="7:68" x14ac:dyDescent="0.2">
      <c r="G535">
        <f>INDEX($A$4:$E$131,ROUNDUP(ROWS(H$4:H535)/5,0),MOD(ROWS(H$4:H535)-1,5)+1)</f>
        <v>80.900999999999996</v>
      </c>
      <c r="P535">
        <f>INDEX($J$4:$N$131,ROUNDUP(ROWS(H$4:H535)/5,0),MOD(ROWS(H$4:H535)-1,5)+1)</f>
        <v>41.1081</v>
      </c>
      <c r="Y535">
        <f>INDEX($S$4:$W$131,ROUNDUP(ROWS(H$4:H535)/5,0),MOD(ROWS(H$4:H535)-1,5)+1)</f>
        <v>13625.81</v>
      </c>
      <c r="AH535">
        <f>INDEX($AB$4:$AF$131,ROUNDUP(ROWS(H$4:H535)/5,0),MOD(ROWS(H$4:H535)-1,5)+1)</f>
        <v>5.5221</v>
      </c>
      <c r="AQ535">
        <f>INDEX($AK$4:$AO$131,ROUNDUP(ROWS(H$4:H535)/5,0),MOD(ROWS(H$4:H535)-1,5)+1)</f>
        <v>15.6797</v>
      </c>
      <c r="AZ535">
        <f>INDEX($AT$4:$AX$131,ROUNDUP(ROWS(H$4:H535)/5,0),MOD(ROWS(H$4:H535)-1,5)+1)</f>
        <v>42.290399999999998</v>
      </c>
      <c r="BI535">
        <f>INDEX($BC$4:$BG$131,ROUNDUP(ROWS(H$4:H535)/5,0),MOD(ROWS(H$4:H535)-1,5)+1)</f>
        <v>5.2956000000000003</v>
      </c>
      <c r="BP535">
        <f>INDEX($BJ$4:$BN$131,ROUNDUP(ROWS(H$4:H535)/5,0),MOD(ROWS(H$4:H535)-1,5)+1)</f>
        <v>77.881500000000003</v>
      </c>
    </row>
    <row r="536" spans="7:68" x14ac:dyDescent="0.2">
      <c r="G536">
        <f>INDEX($A$4:$E$131,ROUNDUP(ROWS(H$4:H536)/5,0),MOD(ROWS(H$4:H536)-1,5)+1)</f>
        <v>31.092400000000001</v>
      </c>
      <c r="P536">
        <f>INDEX($J$4:$N$131,ROUNDUP(ROWS(H$4:H536)/5,0),MOD(ROWS(H$4:H536)-1,5)+1)</f>
        <v>7.0461999999999998</v>
      </c>
      <c r="Y536">
        <f>INDEX($S$4:$W$131,ROUNDUP(ROWS(H$4:H536)/5,0),MOD(ROWS(H$4:H536)-1,5)+1)</f>
        <v>22313.96</v>
      </c>
      <c r="AH536">
        <f>INDEX($AB$4:$AF$131,ROUNDUP(ROWS(H$4:H536)/5,0),MOD(ROWS(H$4:H536)-1,5)+1)</f>
        <v>2.1907999999999999</v>
      </c>
      <c r="AQ536">
        <f>INDEX($AK$4:$AO$131,ROUNDUP(ROWS(H$4:H536)/5,0),MOD(ROWS(H$4:H536)-1,5)+1)</f>
        <v>2.8092000000000001</v>
      </c>
      <c r="AZ536">
        <f>INDEX($AT$4:$AX$131,ROUNDUP(ROWS(H$4:H536)/5,0),MOD(ROWS(H$4:H536)-1,5)+1)</f>
        <v>11.237</v>
      </c>
      <c r="BI536">
        <f>INDEX($BC$4:$BG$131,ROUNDUP(ROWS(H$4:H536)/5,0),MOD(ROWS(H$4:H536)-1,5)+1)</f>
        <v>6</v>
      </c>
      <c r="BP536">
        <f>INDEX($BJ$4:$BN$131,ROUNDUP(ROWS(H$4:H536)/5,0),MOD(ROWS(H$4:H536)-1,5)+1)</f>
        <v>47.473999999999997</v>
      </c>
    </row>
    <row r="537" spans="7:68" x14ac:dyDescent="0.2">
      <c r="G537">
        <f>INDEX($A$4:$E$131,ROUNDUP(ROWS(H$4:H537)/5,0),MOD(ROWS(H$4:H537)-1,5)+1)</f>
        <v>24.9466</v>
      </c>
      <c r="P537">
        <f>INDEX($J$4:$N$131,ROUNDUP(ROWS(H$4:H537)/5,0),MOD(ROWS(H$4:H537)-1,5)+1)</f>
        <v>4.6927000000000003</v>
      </c>
      <c r="Y537">
        <f>INDEX($S$4:$W$131,ROUNDUP(ROWS(H$4:H537)/5,0),MOD(ROWS(H$4:H537)-1,5)+1)</f>
        <v>16000.81</v>
      </c>
      <c r="AH537">
        <f>INDEX($AB$4:$AF$131,ROUNDUP(ROWS(H$4:H537)/5,0),MOD(ROWS(H$4:H537)-1,5)+1)</f>
        <v>3</v>
      </c>
      <c r="AQ537">
        <f>INDEX($AK$4:$AO$131,ROUNDUP(ROWS(H$4:H537)/5,0),MOD(ROWS(H$4:H537)-1,5)+1)</f>
        <v>3.3542000000000001</v>
      </c>
      <c r="AZ537">
        <f>INDEX($AT$4:$AX$131,ROUNDUP(ROWS(H$4:H537)/5,0),MOD(ROWS(H$4:H537)-1,5)+1)</f>
        <v>8.2538999999999998</v>
      </c>
      <c r="BI537">
        <f>INDEX($BC$4:$BG$131,ROUNDUP(ROWS(H$4:H537)/5,0),MOD(ROWS(H$4:H537)-1,5)+1)</f>
        <v>5.8307000000000002</v>
      </c>
      <c r="BP537">
        <f>INDEX($BJ$4:$BN$131,ROUNDUP(ROWS(H$4:H537)/5,0),MOD(ROWS(H$4:H537)-1,5)+1)</f>
        <v>40.576799999999999</v>
      </c>
    </row>
    <row r="538" spans="7:68" x14ac:dyDescent="0.2">
      <c r="G538">
        <f>INDEX($A$4:$E$131,ROUNDUP(ROWS(H$4:H538)/5,0),MOD(ROWS(H$4:H538)-1,5)+1)</f>
        <v>46</v>
      </c>
      <c r="P538">
        <f>INDEX($J$4:$N$131,ROUNDUP(ROWS(H$4:H538)/5,0),MOD(ROWS(H$4:H538)-1,5)+1)</f>
        <v>23</v>
      </c>
      <c r="Y538">
        <f>INDEX($S$4:$W$131,ROUNDUP(ROWS(H$4:H538)/5,0),MOD(ROWS(H$4:H538)-1,5)+1)</f>
        <v>17740</v>
      </c>
      <c r="AH538">
        <f>INDEX($AB$4:$AF$131,ROUNDUP(ROWS(H$4:H538)/5,0),MOD(ROWS(H$4:H538)-1,5)+1)</f>
        <v>3</v>
      </c>
      <c r="AQ538">
        <f>INDEX($AK$4:$AO$131,ROUNDUP(ROWS(H$4:H538)/5,0),MOD(ROWS(H$4:H538)-1,5)+1)</f>
        <v>18</v>
      </c>
      <c r="AZ538">
        <f>INDEX($AT$4:$AX$131,ROUNDUP(ROWS(H$4:H538)/5,0),MOD(ROWS(H$4:H538)-1,5)+1)</f>
        <v>11</v>
      </c>
      <c r="BI538">
        <f>INDEX($BC$4:$BG$131,ROUNDUP(ROWS(H$4:H538)/5,0),MOD(ROWS(H$4:H538)-1,5)+1)</f>
        <v>4</v>
      </c>
      <c r="BP538">
        <f>INDEX($BJ$4:$BN$131,ROUNDUP(ROWS(H$4:H538)/5,0),MOD(ROWS(H$4:H538)-1,5)+1)</f>
        <v>36</v>
      </c>
    </row>
    <row r="539" spans="7:68" x14ac:dyDescent="0.2">
      <c r="G539">
        <f>INDEX($A$4:$E$131,ROUNDUP(ROWS(H$4:H539)/5,0),MOD(ROWS(H$4:H539)-1,5)+1)</f>
        <v>197.77080000000001</v>
      </c>
      <c r="P539">
        <f>INDEX($J$4:$N$131,ROUNDUP(ROWS(H$4:H539)/5,0),MOD(ROWS(H$4:H539)-1,5)+1)</f>
        <v>271.70830000000001</v>
      </c>
      <c r="Y539">
        <f>INDEX($S$4:$W$131,ROUNDUP(ROWS(H$4:H539)/5,0),MOD(ROWS(H$4:H539)-1,5)+1)</f>
        <v>9123.3330000000005</v>
      </c>
      <c r="AH539">
        <f>INDEX($AB$4:$AF$131,ROUNDUP(ROWS(H$4:H539)/5,0),MOD(ROWS(H$4:H539)-1,5)+1)</f>
        <v>23.5625</v>
      </c>
      <c r="AQ539">
        <f>INDEX($AK$4:$AO$131,ROUNDUP(ROWS(H$4:H539)/5,0),MOD(ROWS(H$4:H539)-1,5)+1)</f>
        <v>87.520799999999994</v>
      </c>
      <c r="AZ539">
        <f>INDEX($AT$4:$AX$131,ROUNDUP(ROWS(H$4:H539)/5,0),MOD(ROWS(H$4:H539)-1,5)+1)</f>
        <v>278.3125</v>
      </c>
      <c r="BI539">
        <f>INDEX($BC$4:$BG$131,ROUNDUP(ROWS(H$4:H539)/5,0),MOD(ROWS(H$4:H539)-1,5)+1)</f>
        <v>16.729199999999999</v>
      </c>
      <c r="BP539">
        <f>INDEX($BJ$4:$BN$131,ROUNDUP(ROWS(H$4:H539)/5,0),MOD(ROWS(H$4:H539)-1,5)+1)</f>
        <v>123.14579999999999</v>
      </c>
    </row>
    <row r="540" spans="7:68" x14ac:dyDescent="0.2">
      <c r="G540">
        <f>INDEX($A$4:$E$131,ROUNDUP(ROWS(H$4:H540)/5,0),MOD(ROWS(H$4:H540)-1,5)+1)</f>
        <v>83.1387</v>
      </c>
      <c r="P540">
        <f>INDEX($J$4:$N$131,ROUNDUP(ROWS(H$4:H540)/5,0),MOD(ROWS(H$4:H540)-1,5)+1)</f>
        <v>66.595699999999994</v>
      </c>
      <c r="Y540">
        <f>INDEX($S$4:$W$131,ROUNDUP(ROWS(H$4:H540)/5,0),MOD(ROWS(H$4:H540)-1,5)+1)</f>
        <v>3614.4140000000002</v>
      </c>
      <c r="AH540">
        <f>INDEX($AB$4:$AF$131,ROUNDUP(ROWS(H$4:H540)/5,0),MOD(ROWS(H$4:H540)-1,5)+1)</f>
        <v>7.4120999999999997</v>
      </c>
      <c r="AQ540">
        <f>INDEX($AK$4:$AO$131,ROUNDUP(ROWS(H$4:H540)/5,0),MOD(ROWS(H$4:H540)-1,5)+1)</f>
        <v>34.871099999999998</v>
      </c>
      <c r="AZ540">
        <f>INDEX($AT$4:$AX$131,ROUNDUP(ROWS(H$4:H540)/5,0),MOD(ROWS(H$4:H540)-1,5)+1)</f>
        <v>49.150399999999998</v>
      </c>
      <c r="BI540">
        <f>INDEX($BC$4:$BG$131,ROUNDUP(ROWS(H$4:H540)/5,0),MOD(ROWS(H$4:H540)-1,5)+1)</f>
        <v>8.2695000000000007</v>
      </c>
      <c r="BP540">
        <f>INDEX($BJ$4:$BN$131,ROUNDUP(ROWS(H$4:H540)/5,0),MOD(ROWS(H$4:H540)-1,5)+1)</f>
        <v>68.251999999999995</v>
      </c>
    </row>
    <row r="541" spans="7:68" x14ac:dyDescent="0.2">
      <c r="G541">
        <f>INDEX($A$4:$E$131,ROUNDUP(ROWS(H$4:H541)/5,0),MOD(ROWS(H$4:H541)-1,5)+1)</f>
        <v>72.662099999999995</v>
      </c>
      <c r="P541">
        <f>INDEX($J$4:$N$131,ROUNDUP(ROWS(H$4:H541)/5,0),MOD(ROWS(H$4:H541)-1,5)+1)</f>
        <v>35.259799999999998</v>
      </c>
      <c r="Y541">
        <f>INDEX($S$4:$W$131,ROUNDUP(ROWS(H$4:H541)/5,0),MOD(ROWS(H$4:H541)-1,5)+1)</f>
        <v>11870.86</v>
      </c>
      <c r="AH541">
        <f>INDEX($AB$4:$AF$131,ROUNDUP(ROWS(H$4:H541)/5,0),MOD(ROWS(H$4:H541)-1,5)+1)</f>
        <v>5.7401999999999997</v>
      </c>
      <c r="AQ541">
        <f>INDEX($AK$4:$AO$131,ROUNDUP(ROWS(H$4:H541)/5,0),MOD(ROWS(H$4:H541)-1,5)+1)</f>
        <v>15.8965</v>
      </c>
      <c r="AZ541">
        <f>INDEX($AT$4:$AX$131,ROUNDUP(ROWS(H$4:H541)/5,0),MOD(ROWS(H$4:H541)-1,5)+1)</f>
        <v>34.9863</v>
      </c>
      <c r="BI541">
        <f>INDEX($BC$4:$BG$131,ROUNDUP(ROWS(H$4:H541)/5,0),MOD(ROWS(H$4:H541)-1,5)+1)</f>
        <v>7.7401999999999997</v>
      </c>
      <c r="BP541">
        <f>INDEX($BJ$4:$BN$131,ROUNDUP(ROWS(H$4:H541)/5,0),MOD(ROWS(H$4:H541)-1,5)+1)</f>
        <v>45.935499999999998</v>
      </c>
    </row>
    <row r="542" spans="7:68" x14ac:dyDescent="0.2">
      <c r="G542">
        <f>INDEX($A$4:$E$131,ROUNDUP(ROWS(H$4:H542)/5,0),MOD(ROWS(H$4:H542)-1,5)+1)</f>
        <v>48.394500000000001</v>
      </c>
      <c r="P542">
        <f>INDEX($J$4:$N$131,ROUNDUP(ROWS(H$4:H542)/5,0),MOD(ROWS(H$4:H542)-1,5)+1)</f>
        <v>29.2988</v>
      </c>
      <c r="Y542">
        <f>INDEX($S$4:$W$131,ROUNDUP(ROWS(H$4:H542)/5,0),MOD(ROWS(H$4:H542)-1,5)+1)</f>
        <v>6361.549</v>
      </c>
      <c r="AH542">
        <f>INDEX($AB$4:$AF$131,ROUNDUP(ROWS(H$4:H542)/5,0),MOD(ROWS(H$4:H542)-1,5)+1)</f>
        <v>6.6334999999999997</v>
      </c>
      <c r="AQ542">
        <f>INDEX($AK$4:$AO$131,ROUNDUP(ROWS(H$4:H542)/5,0),MOD(ROWS(H$4:H542)-1,5)+1)</f>
        <v>17.067699999999999</v>
      </c>
      <c r="AZ542">
        <f>INDEX($AT$4:$AX$131,ROUNDUP(ROWS(H$4:H542)/5,0),MOD(ROWS(H$4:H542)-1,5)+1)</f>
        <v>23.6296</v>
      </c>
      <c r="BI542">
        <f>INDEX($BC$4:$BG$131,ROUNDUP(ROWS(H$4:H542)/5,0),MOD(ROWS(H$4:H542)-1,5)+1)</f>
        <v>11.167299999999999</v>
      </c>
      <c r="BP542">
        <f>INDEX($BJ$4:$BN$131,ROUNDUP(ROWS(H$4:H542)/5,0),MOD(ROWS(H$4:H542)-1,5)+1)</f>
        <v>65.071600000000004</v>
      </c>
    </row>
    <row r="543" spans="7:68" x14ac:dyDescent="0.2">
      <c r="G543">
        <f>INDEX($A$4:$E$131,ROUNDUP(ROWS(H$4:H543)/5,0),MOD(ROWS(H$4:H543)-1,5)+1)</f>
        <v>31.419899999999998</v>
      </c>
      <c r="P543">
        <f>INDEX($J$4:$N$131,ROUNDUP(ROWS(H$4:H543)/5,0),MOD(ROWS(H$4:H543)-1,5)+1)</f>
        <v>22.313199999999998</v>
      </c>
      <c r="Y543">
        <f>INDEX($S$4:$W$131,ROUNDUP(ROWS(H$4:H543)/5,0),MOD(ROWS(H$4:H543)-1,5)+1)</f>
        <v>3394.1019999999999</v>
      </c>
      <c r="AH543">
        <f>INDEX($AB$4:$AF$131,ROUNDUP(ROWS(H$4:H543)/5,0),MOD(ROWS(H$4:H543)-1,5)+1)</f>
        <v>9.6334999999999997</v>
      </c>
      <c r="AQ543">
        <f>INDEX($AK$4:$AO$131,ROUNDUP(ROWS(H$4:H543)/5,0),MOD(ROWS(H$4:H543)-1,5)+1)</f>
        <v>16.8398</v>
      </c>
      <c r="AZ543">
        <f>INDEX($AT$4:$AX$131,ROUNDUP(ROWS(H$4:H543)/5,0),MOD(ROWS(H$4:H543)-1,5)+1)</f>
        <v>17.740200000000002</v>
      </c>
      <c r="BI543">
        <f>INDEX($BC$4:$BG$131,ROUNDUP(ROWS(H$4:H543)/5,0),MOD(ROWS(H$4:H543)-1,5)+1)</f>
        <v>13.5267</v>
      </c>
      <c r="BP543">
        <f>INDEX($BJ$4:$BN$131,ROUNDUP(ROWS(H$4:H543)/5,0),MOD(ROWS(H$4:H543)-1,5)+1)</f>
        <v>73.206400000000002</v>
      </c>
    </row>
    <row r="544" spans="7:68" x14ac:dyDescent="0.2">
      <c r="G544">
        <f>INDEX($A$4:$E$131,ROUNDUP(ROWS(H$4:H544)/5,0),MOD(ROWS(H$4:H544)-1,5)+1)</f>
        <v>31.6797</v>
      </c>
      <c r="P544">
        <f>INDEX($J$4:$N$131,ROUNDUP(ROWS(H$4:H544)/5,0),MOD(ROWS(H$4:H544)-1,5)+1)</f>
        <v>32.857399999999998</v>
      </c>
      <c r="Y544">
        <f>INDEX($S$4:$W$131,ROUNDUP(ROWS(H$4:H544)/5,0),MOD(ROWS(H$4:H544)-1,5)+1)</f>
        <v>4022.2269999999999</v>
      </c>
      <c r="AH544">
        <f>INDEX($AB$4:$AF$131,ROUNDUP(ROWS(H$4:H544)/5,0),MOD(ROWS(H$4:H544)-1,5)+1)</f>
        <v>9.9003999999999994</v>
      </c>
      <c r="AQ544">
        <f>INDEX($AK$4:$AO$131,ROUNDUP(ROWS(H$4:H544)/5,0),MOD(ROWS(H$4:H544)-1,5)+1)</f>
        <v>17.359400000000001</v>
      </c>
      <c r="AZ544">
        <f>INDEX($AT$4:$AX$131,ROUNDUP(ROWS(H$4:H544)/5,0),MOD(ROWS(H$4:H544)-1,5)+1)</f>
        <v>25.359400000000001</v>
      </c>
      <c r="BI544">
        <f>INDEX($BC$4:$BG$131,ROUNDUP(ROWS(H$4:H544)/5,0),MOD(ROWS(H$4:H544)-1,5)+1)</f>
        <v>14.4199</v>
      </c>
      <c r="BP544">
        <f>INDEX($BJ$4:$BN$131,ROUNDUP(ROWS(H$4:H544)/5,0),MOD(ROWS(H$4:H544)-1,5)+1)</f>
        <v>87.316400000000002</v>
      </c>
    </row>
    <row r="545" spans="7:68" x14ac:dyDescent="0.2">
      <c r="G545">
        <f>INDEX($A$4:$E$131,ROUNDUP(ROWS(H$4:H545)/5,0),MOD(ROWS(H$4:H545)-1,5)+1)</f>
        <v>38.0625</v>
      </c>
      <c r="P545">
        <f>INDEX($J$4:$N$131,ROUNDUP(ROWS(H$4:H545)/5,0),MOD(ROWS(H$4:H545)-1,5)+1)</f>
        <v>39.1875</v>
      </c>
      <c r="Y545">
        <f>INDEX($S$4:$W$131,ROUNDUP(ROWS(H$4:H545)/5,0),MOD(ROWS(H$4:H545)-1,5)+1)</f>
        <v>4371.25</v>
      </c>
      <c r="AH545">
        <f>INDEX($AB$4:$AF$131,ROUNDUP(ROWS(H$4:H545)/5,0),MOD(ROWS(H$4:H545)-1,5)+1)</f>
        <v>7.625</v>
      </c>
      <c r="AQ545">
        <f>INDEX($AK$4:$AO$131,ROUNDUP(ROWS(H$4:H545)/5,0),MOD(ROWS(H$4:H545)-1,5)+1)</f>
        <v>15.75</v>
      </c>
      <c r="AZ545">
        <f>INDEX($AT$4:$AX$131,ROUNDUP(ROWS(H$4:H545)/5,0),MOD(ROWS(H$4:H545)-1,5)+1)</f>
        <v>23.4375</v>
      </c>
      <c r="BI545">
        <f>INDEX($BC$4:$BG$131,ROUNDUP(ROWS(H$4:H545)/5,0),MOD(ROWS(H$4:H545)-1,5)+1)</f>
        <v>18.125</v>
      </c>
      <c r="BP545">
        <f>INDEX($BJ$4:$BN$131,ROUNDUP(ROWS(H$4:H545)/5,0),MOD(ROWS(H$4:H545)-1,5)+1)</f>
        <v>97.125</v>
      </c>
    </row>
    <row r="546" spans="7:68" x14ac:dyDescent="0.2">
      <c r="G546">
        <f>INDEX($A$4:$E$131,ROUNDUP(ROWS(H$4:H546)/5,0),MOD(ROWS(H$4:H546)-1,5)+1)</f>
        <v>42.093800000000002</v>
      </c>
      <c r="P546">
        <f>INDEX($J$4:$N$131,ROUNDUP(ROWS(H$4:H546)/5,0),MOD(ROWS(H$4:H546)-1,5)+1)</f>
        <v>9.7734000000000005</v>
      </c>
      <c r="Y546">
        <f>INDEX($S$4:$W$131,ROUNDUP(ROWS(H$4:H546)/5,0),MOD(ROWS(H$4:H546)-1,5)+1)</f>
        <v>8942.2139999999999</v>
      </c>
      <c r="AH546">
        <f>INDEX($AB$4:$AF$131,ROUNDUP(ROWS(H$4:H546)/5,0),MOD(ROWS(H$4:H546)-1,5)+1)</f>
        <v>8.3866999999999994</v>
      </c>
      <c r="AQ546">
        <f>INDEX($AK$4:$AO$131,ROUNDUP(ROWS(H$4:H546)/5,0),MOD(ROWS(H$4:H546)-1,5)+1)</f>
        <v>2.4089</v>
      </c>
      <c r="AZ546">
        <f>INDEX($AT$4:$AX$131,ROUNDUP(ROWS(H$4:H546)/5,0),MOD(ROWS(H$4:H546)-1,5)+1)</f>
        <v>8.3866999999999994</v>
      </c>
      <c r="BI546">
        <f>INDEX($BC$4:$BG$131,ROUNDUP(ROWS(H$4:H546)/5,0),MOD(ROWS(H$4:H546)-1,5)+1)</f>
        <v>24.7956</v>
      </c>
      <c r="BP546">
        <f>INDEX($BJ$4:$BN$131,ROUNDUP(ROWS(H$4:H546)/5,0),MOD(ROWS(H$4:H546)-1,5)+1)</f>
        <v>57.342399999999998</v>
      </c>
    </row>
    <row r="547" spans="7:68" x14ac:dyDescent="0.2">
      <c r="G547">
        <f>INDEX($A$4:$E$131,ROUNDUP(ROWS(H$4:H547)/5,0),MOD(ROWS(H$4:H547)-1,5)+1)</f>
        <v>23.678999999999998</v>
      </c>
      <c r="P547">
        <f>INDEX($J$4:$N$131,ROUNDUP(ROWS(H$4:H547)/5,0),MOD(ROWS(H$4:H547)-1,5)+1)</f>
        <v>13.148400000000001</v>
      </c>
      <c r="Y547">
        <f>INDEX($S$4:$W$131,ROUNDUP(ROWS(H$4:H547)/5,0),MOD(ROWS(H$4:H547)-1,5)+1)</f>
        <v>8961.68</v>
      </c>
      <c r="AH547">
        <f>INDEX($AB$4:$AF$131,ROUNDUP(ROWS(H$4:H547)/5,0),MOD(ROWS(H$4:H547)-1,5)+1)</f>
        <v>17.349599999999999</v>
      </c>
      <c r="AQ547">
        <f>INDEX($AK$4:$AO$131,ROUNDUP(ROWS(H$4:H547)/5,0),MOD(ROWS(H$4:H547)-1,5)+1)</f>
        <v>4.4850000000000003</v>
      </c>
      <c r="AZ547">
        <f>INDEX($AT$4:$AX$131,ROUNDUP(ROWS(H$4:H547)/5,0),MOD(ROWS(H$4:H547)-1,5)+1)</f>
        <v>18.5137</v>
      </c>
      <c r="BI547">
        <f>INDEX($BC$4:$BG$131,ROUNDUP(ROWS(H$4:H547)/5,0),MOD(ROWS(H$4:H547)-1,5)+1)</f>
        <v>23.515000000000001</v>
      </c>
      <c r="BP547">
        <f>INDEX($BJ$4:$BN$131,ROUNDUP(ROWS(H$4:H547)/5,0),MOD(ROWS(H$4:H547)-1,5)+1)</f>
        <v>49.037100000000002</v>
      </c>
    </row>
    <row r="548" spans="7:68" x14ac:dyDescent="0.2">
      <c r="G548">
        <f>INDEX($A$4:$E$131,ROUNDUP(ROWS(H$4:H548)/5,0),MOD(ROWS(H$4:H548)-1,5)+1)</f>
        <v>30</v>
      </c>
      <c r="P548">
        <f>INDEX($J$4:$N$131,ROUNDUP(ROWS(H$4:H548)/5,0),MOD(ROWS(H$4:H548)-1,5)+1)</f>
        <v>89</v>
      </c>
      <c r="Y548">
        <f>INDEX($S$4:$W$131,ROUNDUP(ROWS(H$4:H548)/5,0),MOD(ROWS(H$4:H548)-1,5)+1)</f>
        <v>5440</v>
      </c>
      <c r="AH548">
        <f>INDEX($AB$4:$AF$131,ROUNDUP(ROWS(H$4:H548)/5,0),MOD(ROWS(H$4:H548)-1,5)+1)</f>
        <v>123</v>
      </c>
      <c r="AQ548">
        <f>INDEX($AK$4:$AO$131,ROUNDUP(ROWS(H$4:H548)/5,0),MOD(ROWS(H$4:H548)-1,5)+1)</f>
        <v>9</v>
      </c>
      <c r="AZ548">
        <f>INDEX($AT$4:$AX$131,ROUNDUP(ROWS(H$4:H548)/5,0),MOD(ROWS(H$4:H548)-1,5)+1)</f>
        <v>135</v>
      </c>
      <c r="BI548">
        <f>INDEX($BC$4:$BG$131,ROUNDUP(ROWS(H$4:H548)/5,0),MOD(ROWS(H$4:H548)-1,5)+1)</f>
        <v>19</v>
      </c>
      <c r="BP548">
        <f>INDEX($BJ$4:$BN$131,ROUNDUP(ROWS(H$4:H548)/5,0),MOD(ROWS(H$4:H548)-1,5)+1)</f>
        <v>68</v>
      </c>
    </row>
    <row r="549" spans="7:68" x14ac:dyDescent="0.2">
      <c r="G549">
        <f>INDEX($A$4:$E$131,ROUNDUP(ROWS(H$4:H549)/5,0),MOD(ROWS(H$4:H549)-1,5)+1)</f>
        <v>37.911499999999997</v>
      </c>
      <c r="P549">
        <f>INDEX($J$4:$N$131,ROUNDUP(ROWS(H$4:H549)/5,0),MOD(ROWS(H$4:H549)-1,5)+1)</f>
        <v>13.841100000000001</v>
      </c>
      <c r="Y549">
        <f>INDEX($S$4:$W$131,ROUNDUP(ROWS(H$4:H549)/5,0),MOD(ROWS(H$4:H549)-1,5)+1)</f>
        <v>4055.4949999999999</v>
      </c>
      <c r="AH549">
        <f>INDEX($AB$4:$AF$131,ROUNDUP(ROWS(H$4:H549)/5,0),MOD(ROWS(H$4:H549)-1,5)+1)</f>
        <v>8.2838999999999992</v>
      </c>
      <c r="AQ549">
        <f>INDEX($AK$4:$AO$131,ROUNDUP(ROWS(H$4:H549)/5,0),MOD(ROWS(H$4:H549)-1,5)+1)</f>
        <v>7.0221</v>
      </c>
      <c r="AZ549">
        <f>INDEX($AT$4:$AX$131,ROUNDUP(ROWS(H$4:H549)/5,0),MOD(ROWS(H$4:H549)-1,5)+1)</f>
        <v>5.4499000000000004</v>
      </c>
      <c r="BI549">
        <f>INDEX($BC$4:$BG$131,ROUNDUP(ROWS(H$4:H549)/5,0),MOD(ROWS(H$4:H549)-1,5)+1)</f>
        <v>10.099600000000001</v>
      </c>
      <c r="BP549">
        <f>INDEX($BJ$4:$BN$131,ROUNDUP(ROWS(H$4:H549)/5,0),MOD(ROWS(H$4:H549)-1,5)+1)</f>
        <v>47.232399999999998</v>
      </c>
    </row>
    <row r="550" spans="7:68" x14ac:dyDescent="0.2">
      <c r="G550">
        <f>INDEX($A$4:$E$131,ROUNDUP(ROWS(H$4:H550)/5,0),MOD(ROWS(H$4:H550)-1,5)+1)</f>
        <v>74.968800000000002</v>
      </c>
      <c r="P550">
        <f>INDEX($J$4:$N$131,ROUNDUP(ROWS(H$4:H550)/5,0),MOD(ROWS(H$4:H550)-1,5)+1)</f>
        <v>35.005200000000002</v>
      </c>
      <c r="Y550">
        <f>INDEX($S$4:$W$131,ROUNDUP(ROWS(H$4:H550)/5,0),MOD(ROWS(H$4:H550)-1,5)+1)</f>
        <v>4568.125</v>
      </c>
      <c r="AH550">
        <f>INDEX($AB$4:$AF$131,ROUNDUP(ROWS(H$4:H550)/5,0),MOD(ROWS(H$4:H550)-1,5)+1)</f>
        <v>5.2396000000000003</v>
      </c>
      <c r="AQ550">
        <f>INDEX($AK$4:$AO$131,ROUNDUP(ROWS(H$4:H550)/5,0),MOD(ROWS(H$4:H550)-1,5)+1)</f>
        <v>16.682300000000001</v>
      </c>
      <c r="AZ550">
        <f>INDEX($AT$4:$AX$131,ROUNDUP(ROWS(H$4:H550)/5,0),MOD(ROWS(H$4:H550)-1,5)+1)</f>
        <v>30.406300000000002</v>
      </c>
      <c r="BI550">
        <f>INDEX($BC$4:$BG$131,ROUNDUP(ROWS(H$4:H550)/5,0),MOD(ROWS(H$4:H550)-1,5)+1)</f>
        <v>6.4791999999999996</v>
      </c>
      <c r="BP550">
        <f>INDEX($BJ$4:$BN$131,ROUNDUP(ROWS(H$4:H550)/5,0),MOD(ROWS(H$4:H550)-1,5)+1)</f>
        <v>82.208299999999994</v>
      </c>
    </row>
    <row r="551" spans="7:68" x14ac:dyDescent="0.2">
      <c r="G551">
        <f>INDEX($A$4:$E$131,ROUNDUP(ROWS(H$4:H551)/5,0),MOD(ROWS(H$4:H551)-1,5)+1)</f>
        <v>58.398400000000002</v>
      </c>
      <c r="P551">
        <f>INDEX($J$4:$N$131,ROUNDUP(ROWS(H$4:H551)/5,0),MOD(ROWS(H$4:H551)-1,5)+1)</f>
        <v>27.970700000000001</v>
      </c>
      <c r="Y551">
        <f>INDEX($S$4:$W$131,ROUNDUP(ROWS(H$4:H551)/5,0),MOD(ROWS(H$4:H551)-1,5)+1)</f>
        <v>9731.7970000000005</v>
      </c>
      <c r="AH551">
        <f>INDEX($AB$4:$AF$131,ROUNDUP(ROWS(H$4:H551)/5,0),MOD(ROWS(H$4:H551)-1,5)+1)</f>
        <v>4.2285000000000004</v>
      </c>
      <c r="AQ551">
        <f>INDEX($AK$4:$AO$131,ROUNDUP(ROWS(H$4:H551)/5,0),MOD(ROWS(H$4:H551)-1,5)+1)</f>
        <v>7.1992000000000003</v>
      </c>
      <c r="AZ551">
        <f>INDEX($AT$4:$AX$131,ROUNDUP(ROWS(H$4:H551)/5,0),MOD(ROWS(H$4:H551)-1,5)+1)</f>
        <v>19.341799999999999</v>
      </c>
      <c r="BI551">
        <f>INDEX($BC$4:$BG$131,ROUNDUP(ROWS(H$4:H551)/5,0),MOD(ROWS(H$4:H551)-1,5)+1)</f>
        <v>4.4569999999999999</v>
      </c>
      <c r="BP551">
        <f>INDEX($BJ$4:$BN$131,ROUNDUP(ROWS(H$4:H551)/5,0),MOD(ROWS(H$4:H551)-1,5)+1)</f>
        <v>47.654299999999999</v>
      </c>
    </row>
    <row r="552" spans="7:68" x14ac:dyDescent="0.2">
      <c r="G552">
        <f>INDEX($A$4:$E$131,ROUNDUP(ROWS(H$4:H552)/5,0),MOD(ROWS(H$4:H552)-1,5)+1)</f>
        <v>46.269500000000001</v>
      </c>
      <c r="P552">
        <f>INDEX($J$4:$N$131,ROUNDUP(ROWS(H$4:H552)/5,0),MOD(ROWS(H$4:H552)-1,5)+1)</f>
        <v>12.265599999999999</v>
      </c>
      <c r="Y552">
        <f>INDEX($S$4:$W$131,ROUNDUP(ROWS(H$4:H552)/5,0),MOD(ROWS(H$4:H552)-1,5)+1)</f>
        <v>10794.3</v>
      </c>
      <c r="AH552">
        <f>INDEX($AB$4:$AF$131,ROUNDUP(ROWS(H$4:H552)/5,0),MOD(ROWS(H$4:H552)-1,5)+1)</f>
        <v>3.3633000000000002</v>
      </c>
      <c r="AQ552">
        <f>INDEX($AK$4:$AO$131,ROUNDUP(ROWS(H$4:H552)/5,0),MOD(ROWS(H$4:H552)-1,5)+1)</f>
        <v>4.6367000000000003</v>
      </c>
      <c r="AZ552">
        <f>INDEX($AT$4:$AX$131,ROUNDUP(ROWS(H$4:H552)/5,0),MOD(ROWS(H$4:H552)-1,5)+1)</f>
        <v>11.8164</v>
      </c>
      <c r="BI552">
        <f>INDEX($BC$4:$BG$131,ROUNDUP(ROWS(H$4:H552)/5,0),MOD(ROWS(H$4:H552)-1,5)+1)</f>
        <v>4</v>
      </c>
      <c r="BP552">
        <f>INDEX($BJ$4:$BN$131,ROUNDUP(ROWS(H$4:H552)/5,0),MOD(ROWS(H$4:H552)-1,5)+1)</f>
        <v>34.089799999999997</v>
      </c>
    </row>
    <row r="553" spans="7:68" x14ac:dyDescent="0.2">
      <c r="G553">
        <f>INDEX($A$4:$E$131,ROUNDUP(ROWS(H$4:H553)/5,0),MOD(ROWS(H$4:H553)-1,5)+1)</f>
        <v>29.0443</v>
      </c>
      <c r="P553">
        <f>INDEX($J$4:$N$131,ROUNDUP(ROWS(H$4:H553)/5,0),MOD(ROWS(H$4:H553)-1,5)+1)</f>
        <v>6.2134999999999998</v>
      </c>
      <c r="Y553">
        <f>INDEX($S$4:$W$131,ROUNDUP(ROWS(H$4:H553)/5,0),MOD(ROWS(H$4:H553)-1,5)+1)</f>
        <v>7748.8540000000003</v>
      </c>
      <c r="AH553">
        <f>INDEX($AB$4:$AF$131,ROUNDUP(ROWS(H$4:H553)/5,0),MOD(ROWS(H$4:H553)-1,5)+1)</f>
        <v>3.6067999999999998</v>
      </c>
      <c r="AQ553">
        <f>INDEX($AK$4:$AO$131,ROUNDUP(ROWS(H$4:H553)/5,0),MOD(ROWS(H$4:H553)-1,5)+1)</f>
        <v>7.4271000000000003</v>
      </c>
      <c r="AZ553">
        <f>INDEX($AT$4:$AX$131,ROUNDUP(ROWS(H$4:H553)/5,0),MOD(ROWS(H$4:H553)-1,5)+1)</f>
        <v>4.5391000000000004</v>
      </c>
      <c r="BI553">
        <f>INDEX($BC$4:$BG$131,ROUNDUP(ROWS(H$4:H553)/5,0),MOD(ROWS(H$4:H553)-1,5)+1)</f>
        <v>6.4271000000000003</v>
      </c>
      <c r="BP553">
        <f>INDEX($BJ$4:$BN$131,ROUNDUP(ROWS(H$4:H553)/5,0),MOD(ROWS(H$4:H553)-1,5)+1)</f>
        <v>44.528599999999997</v>
      </c>
    </row>
    <row r="554" spans="7:68" x14ac:dyDescent="0.2">
      <c r="G554">
        <f>INDEX($A$4:$E$131,ROUNDUP(ROWS(H$4:H554)/5,0),MOD(ROWS(H$4:H554)-1,5)+1)</f>
        <v>62.060499999999998</v>
      </c>
      <c r="P554">
        <f>INDEX($J$4:$N$131,ROUNDUP(ROWS(H$4:H554)/5,0),MOD(ROWS(H$4:H554)-1,5)+1)</f>
        <v>7.5762</v>
      </c>
      <c r="Y554">
        <f>INDEX($S$4:$W$131,ROUNDUP(ROWS(H$4:H554)/5,0),MOD(ROWS(H$4:H554)-1,5)+1)</f>
        <v>10376.52</v>
      </c>
      <c r="AH554">
        <f>INDEX($AB$4:$AF$131,ROUNDUP(ROWS(H$4:H554)/5,0),MOD(ROWS(H$4:H554)-1,5)+1)</f>
        <v>4.5762</v>
      </c>
      <c r="AQ554">
        <f>INDEX($AK$4:$AO$131,ROUNDUP(ROWS(H$4:H554)/5,0),MOD(ROWS(H$4:H554)-1,5)+1)</f>
        <v>14.185499999999999</v>
      </c>
      <c r="AZ554">
        <f>INDEX($AT$4:$AX$131,ROUNDUP(ROWS(H$4:H554)/5,0),MOD(ROWS(H$4:H554)-1,5)+1)</f>
        <v>9.0663999999999998</v>
      </c>
      <c r="BI554">
        <f>INDEX($BC$4:$BG$131,ROUNDUP(ROWS(H$4:H554)/5,0),MOD(ROWS(H$4:H554)-1,5)+1)</f>
        <v>7.4238</v>
      </c>
      <c r="BP554">
        <f>INDEX($BJ$4:$BN$131,ROUNDUP(ROWS(H$4:H554)/5,0),MOD(ROWS(H$4:H554)-1,5)+1)</f>
        <v>52</v>
      </c>
    </row>
    <row r="555" spans="7:68" x14ac:dyDescent="0.2">
      <c r="G555">
        <f>INDEX($A$4:$E$131,ROUNDUP(ROWS(H$4:H555)/5,0),MOD(ROWS(H$4:H555)-1,5)+1)</f>
        <v>91.908900000000003</v>
      </c>
      <c r="P555">
        <f>INDEX($J$4:$N$131,ROUNDUP(ROWS(H$4:H555)/5,0),MOD(ROWS(H$4:H555)-1,5)+1)</f>
        <v>27.640599999999999</v>
      </c>
      <c r="Y555">
        <f>INDEX($S$4:$W$131,ROUNDUP(ROWS(H$4:H555)/5,0),MOD(ROWS(H$4:H555)-1,5)+1)</f>
        <v>10912.14</v>
      </c>
      <c r="AH555">
        <f>INDEX($AB$4:$AF$131,ROUNDUP(ROWS(H$4:H555)/5,0),MOD(ROWS(H$4:H555)-1,5)+1)</f>
        <v>5.5456000000000003</v>
      </c>
      <c r="AQ555">
        <f>INDEX($AK$4:$AO$131,ROUNDUP(ROWS(H$4:H555)/5,0),MOD(ROWS(H$4:H555)-1,5)+1)</f>
        <v>21.273399999999999</v>
      </c>
      <c r="AZ555">
        <f>INDEX($AT$4:$AX$131,ROUNDUP(ROWS(H$4:H555)/5,0),MOD(ROWS(H$4:H555)-1,5)+1)</f>
        <v>39.550800000000002</v>
      </c>
      <c r="BI555">
        <f>INDEX($BC$4:$BG$131,ROUNDUP(ROWS(H$4:H555)/5,0),MOD(ROWS(H$4:H555)-1,5)+1)</f>
        <v>6.4543999999999997</v>
      </c>
      <c r="BP555">
        <f>INDEX($BJ$4:$BN$131,ROUNDUP(ROWS(H$4:H555)/5,0),MOD(ROWS(H$4:H555)-1,5)+1)</f>
        <v>44.907600000000002</v>
      </c>
    </row>
    <row r="556" spans="7:68" x14ac:dyDescent="0.2">
      <c r="G556">
        <f>INDEX($A$4:$E$131,ROUNDUP(ROWS(H$4:H556)/5,0),MOD(ROWS(H$4:H556)-1,5)+1)</f>
        <v>61.646500000000003</v>
      </c>
      <c r="P556">
        <f>INDEX($J$4:$N$131,ROUNDUP(ROWS(H$4:H556)/5,0),MOD(ROWS(H$4:H556)-1,5)+1)</f>
        <v>84.168000000000006</v>
      </c>
      <c r="Y556">
        <f>INDEX($S$4:$W$131,ROUNDUP(ROWS(H$4:H556)/5,0),MOD(ROWS(H$4:H556)-1,5)+1)</f>
        <v>9309.4660000000003</v>
      </c>
      <c r="AH556">
        <f>INDEX($AB$4:$AF$131,ROUNDUP(ROWS(H$4:H556)/5,0),MOD(ROWS(H$4:H556)-1,5)+1)</f>
        <v>6.5149999999999997</v>
      </c>
      <c r="AQ556">
        <f>INDEX($AK$4:$AO$131,ROUNDUP(ROWS(H$4:H556)/5,0),MOD(ROWS(H$4:H556)-1,5)+1)</f>
        <v>22.970099999999999</v>
      </c>
      <c r="AZ556">
        <f>INDEX($AT$4:$AX$131,ROUNDUP(ROWS(H$4:H556)/5,0),MOD(ROWS(H$4:H556)-1,5)+1)</f>
        <v>107.8926</v>
      </c>
      <c r="BI556">
        <f>INDEX($BC$4:$BG$131,ROUNDUP(ROWS(H$4:H556)/5,0),MOD(ROWS(H$4:H556)-1,5)+1)</f>
        <v>4.9701000000000004</v>
      </c>
      <c r="BP556">
        <f>INDEX($BJ$4:$BN$131,ROUNDUP(ROWS(H$4:H556)/5,0),MOD(ROWS(H$4:H556)-1,5)+1)</f>
        <v>39</v>
      </c>
    </row>
    <row r="557" spans="7:68" x14ac:dyDescent="0.2">
      <c r="G557">
        <f>INDEX($A$4:$E$131,ROUNDUP(ROWS(H$4:H557)/5,0),MOD(ROWS(H$4:H557)-1,5)+1)</f>
        <v>29.156300000000002</v>
      </c>
      <c r="P557">
        <f>INDEX($J$4:$N$131,ROUNDUP(ROWS(H$4:H557)/5,0),MOD(ROWS(H$4:H557)-1,5)+1)</f>
        <v>83.734399999999994</v>
      </c>
      <c r="Y557">
        <f>INDEX($S$4:$W$131,ROUNDUP(ROWS(H$4:H557)/5,0),MOD(ROWS(H$4:H557)-1,5)+1)</f>
        <v>7615</v>
      </c>
      <c r="AH557">
        <f>INDEX($AB$4:$AF$131,ROUNDUP(ROWS(H$4:H557)/5,0),MOD(ROWS(H$4:H557)-1,5)+1)</f>
        <v>5.5468999999999999</v>
      </c>
      <c r="AQ557">
        <f>INDEX($AK$4:$AO$131,ROUNDUP(ROWS(H$4:H557)/5,0),MOD(ROWS(H$4:H557)-1,5)+1)</f>
        <v>17.640599999999999</v>
      </c>
      <c r="AZ557">
        <f>INDEX($AT$4:$AX$131,ROUNDUP(ROWS(H$4:H557)/5,0),MOD(ROWS(H$4:H557)-1,5)+1)</f>
        <v>91.968800000000002</v>
      </c>
      <c r="BI557">
        <f>INDEX($BC$4:$BG$131,ROUNDUP(ROWS(H$4:H557)/5,0),MOD(ROWS(H$4:H557)-1,5)+1)</f>
        <v>4</v>
      </c>
      <c r="BP557">
        <f>INDEX($BJ$4:$BN$131,ROUNDUP(ROWS(H$4:H557)/5,0),MOD(ROWS(H$4:H557)-1,5)+1)</f>
        <v>37.546900000000001</v>
      </c>
    </row>
    <row r="558" spans="7:68" x14ac:dyDescent="0.2">
      <c r="G558">
        <f>INDEX($A$4:$E$131,ROUNDUP(ROWS(H$4:H558)/5,0),MOD(ROWS(H$4:H558)-1,5)+1)</f>
        <v>35.781300000000002</v>
      </c>
      <c r="P558">
        <f>INDEX($J$4:$N$131,ROUNDUP(ROWS(H$4:H558)/5,0),MOD(ROWS(H$4:H558)-1,5)+1)</f>
        <v>28.046900000000001</v>
      </c>
      <c r="Y558">
        <f>INDEX($S$4:$W$131,ROUNDUP(ROWS(H$4:H558)/5,0),MOD(ROWS(H$4:H558)-1,5)+1)</f>
        <v>7360.3130000000001</v>
      </c>
      <c r="AH558">
        <f>INDEX($AB$4:$AF$131,ROUNDUP(ROWS(H$4:H558)/5,0),MOD(ROWS(H$4:H558)-1,5)+1)</f>
        <v>4</v>
      </c>
      <c r="AQ558">
        <f>INDEX($AK$4:$AO$131,ROUNDUP(ROWS(H$4:H558)/5,0),MOD(ROWS(H$4:H558)-1,5)+1)</f>
        <v>10.2813</v>
      </c>
      <c r="AZ558">
        <f>INDEX($AT$4:$AX$131,ROUNDUP(ROWS(H$4:H558)/5,0),MOD(ROWS(H$4:H558)-1,5)+1)</f>
        <v>22.015599999999999</v>
      </c>
      <c r="BI558">
        <f>INDEX($BC$4:$BG$131,ROUNDUP(ROWS(H$4:H558)/5,0),MOD(ROWS(H$4:H558)-1,5)+1)</f>
        <v>6.7187000000000001</v>
      </c>
      <c r="BP558">
        <f>INDEX($BJ$4:$BN$131,ROUNDUP(ROWS(H$4:H558)/5,0),MOD(ROWS(H$4:H558)-1,5)+1)</f>
        <v>38.265599999999999</v>
      </c>
    </row>
    <row r="559" spans="7:68" x14ac:dyDescent="0.2">
      <c r="G559">
        <f>INDEX($A$4:$E$131,ROUNDUP(ROWS(H$4:H559)/5,0),MOD(ROWS(H$4:H559)-1,5)+1)</f>
        <v>30.593800000000002</v>
      </c>
      <c r="P559">
        <f>INDEX($J$4:$N$131,ROUNDUP(ROWS(H$4:H559)/5,0),MOD(ROWS(H$4:H559)-1,5)+1)</f>
        <v>8.3125</v>
      </c>
      <c r="Y559">
        <f>INDEX($S$4:$W$131,ROUNDUP(ROWS(H$4:H559)/5,0),MOD(ROWS(H$4:H559)-1,5)+1)</f>
        <v>6707.1880000000001</v>
      </c>
      <c r="AH559">
        <f>INDEX($AB$4:$AF$131,ROUNDUP(ROWS(H$4:H559)/5,0),MOD(ROWS(H$4:H559)-1,5)+1)</f>
        <v>8.2187999999999999</v>
      </c>
      <c r="AQ559">
        <f>INDEX($AK$4:$AO$131,ROUNDUP(ROWS(H$4:H559)/5,0),MOD(ROWS(H$4:H559)-1,5)+1)</f>
        <v>6.1562999999999999</v>
      </c>
      <c r="AZ559">
        <f>INDEX($AT$4:$AX$131,ROUNDUP(ROWS(H$4:H559)/5,0),MOD(ROWS(H$4:H559)-1,5)+1)</f>
        <v>10.515599999999999</v>
      </c>
      <c r="BI559">
        <f>INDEX($BC$4:$BG$131,ROUNDUP(ROWS(H$4:H559)/5,0),MOD(ROWS(H$4:H559)-1,5)+1)</f>
        <v>9.5780999999999992</v>
      </c>
      <c r="BP559">
        <f>INDEX($BJ$4:$BN$131,ROUNDUP(ROWS(H$4:H559)/5,0),MOD(ROWS(H$4:H559)-1,5)+1)</f>
        <v>36.359400000000001</v>
      </c>
    </row>
    <row r="560" spans="7:68" x14ac:dyDescent="0.2">
      <c r="G560">
        <f>INDEX($A$4:$E$131,ROUNDUP(ROWS(H$4:H560)/5,0),MOD(ROWS(H$4:H560)-1,5)+1)</f>
        <v>18.039100000000001</v>
      </c>
      <c r="P560">
        <f>INDEX($J$4:$N$131,ROUNDUP(ROWS(H$4:H560)/5,0),MOD(ROWS(H$4:H560)-1,5)+1)</f>
        <v>13.7995</v>
      </c>
      <c r="Y560">
        <f>INDEX($S$4:$W$131,ROUNDUP(ROWS(H$4:H560)/5,0),MOD(ROWS(H$4:H560)-1,5)+1)</f>
        <v>4830.82</v>
      </c>
      <c r="AH560">
        <f>INDEX($AB$4:$AF$131,ROUNDUP(ROWS(H$4:H560)/5,0),MOD(ROWS(H$4:H560)-1,5)+1)</f>
        <v>10.8802</v>
      </c>
      <c r="AQ560">
        <f>INDEX($AK$4:$AO$131,ROUNDUP(ROWS(H$4:H560)/5,0),MOD(ROWS(H$4:H560)-1,5)+1)</f>
        <v>6.5598999999999998</v>
      </c>
      <c r="AZ560">
        <f>INDEX($AT$4:$AX$131,ROUNDUP(ROWS(H$4:H560)/5,0),MOD(ROWS(H$4:H560)-1,5)+1)</f>
        <v>13.1393</v>
      </c>
      <c r="BI560">
        <f>INDEX($BC$4:$BG$131,ROUNDUP(ROWS(H$4:H560)/5,0),MOD(ROWS(H$4:H560)-1,5)+1)</f>
        <v>9</v>
      </c>
      <c r="BP560">
        <f>INDEX($BJ$4:$BN$131,ROUNDUP(ROWS(H$4:H560)/5,0),MOD(ROWS(H$4:H560)-1,5)+1)</f>
        <v>41.699199999999998</v>
      </c>
    </row>
    <row r="561" spans="7:68" x14ac:dyDescent="0.2">
      <c r="G561">
        <f>INDEX($A$4:$E$131,ROUNDUP(ROWS(H$4:H561)/5,0),MOD(ROWS(H$4:H561)-1,5)+1)</f>
        <v>37.135399999999997</v>
      </c>
      <c r="P561">
        <f>INDEX($J$4:$N$131,ROUNDUP(ROWS(H$4:H561)/5,0),MOD(ROWS(H$4:H561)-1,5)+1)</f>
        <v>21.703099999999999</v>
      </c>
      <c r="Y561">
        <f>INDEX($S$4:$W$131,ROUNDUP(ROWS(H$4:H561)/5,0),MOD(ROWS(H$4:H561)-1,5)+1)</f>
        <v>8431.2759999999998</v>
      </c>
      <c r="AH561">
        <f>INDEX($AB$4:$AF$131,ROUNDUP(ROWS(H$4:H561)/5,0),MOD(ROWS(H$4:H561)-1,5)+1)</f>
        <v>4.9257999999999997</v>
      </c>
      <c r="AQ561">
        <f>INDEX($AK$4:$AO$131,ROUNDUP(ROWS(H$4:H561)/5,0),MOD(ROWS(H$4:H561)-1,5)+1)</f>
        <v>7.5677000000000003</v>
      </c>
      <c r="AZ561">
        <f>INDEX($AT$4:$AX$131,ROUNDUP(ROWS(H$4:H561)/5,0),MOD(ROWS(H$4:H561)-1,5)+1)</f>
        <v>25.7773</v>
      </c>
      <c r="BI561">
        <f>INDEX($BC$4:$BG$131,ROUNDUP(ROWS(H$4:H561)/5,0),MOD(ROWS(H$4:H561)-1,5)+1)</f>
        <v>7.5677000000000003</v>
      </c>
      <c r="BP561">
        <f>INDEX($BJ$4:$BN$131,ROUNDUP(ROWS(H$4:H561)/5,0),MOD(ROWS(H$4:H561)-1,5)+1)</f>
        <v>53.196599999999997</v>
      </c>
    </row>
    <row r="562" spans="7:68" x14ac:dyDescent="0.2">
      <c r="G562">
        <f>INDEX($A$4:$E$131,ROUNDUP(ROWS(H$4:H562)/5,0),MOD(ROWS(H$4:H562)-1,5)+1)</f>
        <v>37.390599999999999</v>
      </c>
      <c r="P562">
        <f>INDEX($J$4:$N$131,ROUNDUP(ROWS(H$4:H562)/5,0),MOD(ROWS(H$4:H562)-1,5)+1)</f>
        <v>11.0052</v>
      </c>
      <c r="Y562">
        <f>INDEX($S$4:$W$131,ROUNDUP(ROWS(H$4:H562)/5,0),MOD(ROWS(H$4:H562)-1,5)+1)</f>
        <v>9466.3019999999997</v>
      </c>
      <c r="AH562">
        <f>INDEX($AB$4:$AF$131,ROUNDUP(ROWS(H$4:H562)/5,0),MOD(ROWS(H$4:H562)-1,5)+1)</f>
        <v>7.7916999999999996</v>
      </c>
      <c r="AQ562">
        <f>INDEX($AK$4:$AO$131,ROUNDUP(ROWS(H$4:H562)/5,0),MOD(ROWS(H$4:H562)-1,5)+1)</f>
        <v>5.2995000000000001</v>
      </c>
      <c r="AZ562">
        <f>INDEX($AT$4:$AX$131,ROUNDUP(ROWS(H$4:H562)/5,0),MOD(ROWS(H$4:H562)-1,5)+1)</f>
        <v>17.3047</v>
      </c>
      <c r="BI562">
        <f>INDEX($BC$4:$BG$131,ROUNDUP(ROWS(H$4:H562)/5,0),MOD(ROWS(H$4:H562)-1,5)+1)</f>
        <v>5.5990000000000002</v>
      </c>
      <c r="BP562">
        <f>INDEX($BJ$4:$BN$131,ROUNDUP(ROWS(H$4:H562)/5,0),MOD(ROWS(H$4:H562)-1,5)+1)</f>
        <v>38.604199999999999</v>
      </c>
    </row>
    <row r="563" spans="7:68" x14ac:dyDescent="0.2">
      <c r="G563">
        <f>INDEX($A$4:$E$131,ROUNDUP(ROWS(H$4:H563)/5,0),MOD(ROWS(H$4:H563)-1,5)+1)</f>
        <v>60.944000000000003</v>
      </c>
      <c r="P563">
        <f>INDEX($J$4:$N$131,ROUNDUP(ROWS(H$4:H563)/5,0),MOD(ROWS(H$4:H563)-1,5)+1)</f>
        <v>4.2668999999999997</v>
      </c>
      <c r="Y563">
        <f>INDEX($S$4:$W$131,ROUNDUP(ROWS(H$4:H563)/5,0),MOD(ROWS(H$4:H563)-1,5)+1)</f>
        <v>14813.7</v>
      </c>
      <c r="AH563">
        <f>INDEX($AB$4:$AF$131,ROUNDUP(ROWS(H$4:H563)/5,0),MOD(ROWS(H$4:H563)-1,5)+1)</f>
        <v>16.063800000000001</v>
      </c>
      <c r="AQ563">
        <f>INDEX($AK$4:$AO$131,ROUNDUP(ROWS(H$4:H563)/5,0),MOD(ROWS(H$4:H563)-1,5)+1)</f>
        <v>7.6016000000000004</v>
      </c>
      <c r="AZ563">
        <f>INDEX($AT$4:$AX$131,ROUNDUP(ROWS(H$4:H563)/5,0),MOD(ROWS(H$4:H563)-1,5)+1)</f>
        <v>10.466100000000001</v>
      </c>
      <c r="BI563">
        <f>INDEX($BC$4:$BG$131,ROUNDUP(ROWS(H$4:H563)/5,0),MOD(ROWS(H$4:H563)-1,5)+1)</f>
        <v>8.6015999999999995</v>
      </c>
      <c r="BP563">
        <f>INDEX($BJ$4:$BN$131,ROUNDUP(ROWS(H$4:H563)/5,0),MOD(ROWS(H$4:H563)-1,5)+1)</f>
        <v>35.936199999999999</v>
      </c>
    </row>
    <row r="564" spans="7:68" x14ac:dyDescent="0.2">
      <c r="G564">
        <f>INDEX($A$4:$E$131,ROUNDUP(ROWS(H$4:H564)/5,0),MOD(ROWS(H$4:H564)-1,5)+1)</f>
        <v>77.640600000000006</v>
      </c>
      <c r="P564">
        <f>INDEX($J$4:$N$131,ROUNDUP(ROWS(H$4:H564)/5,0),MOD(ROWS(H$4:H564)-1,5)+1)</f>
        <v>4.2968999999999999</v>
      </c>
      <c r="Y564">
        <f>INDEX($S$4:$W$131,ROUNDUP(ROWS(H$4:H564)/5,0),MOD(ROWS(H$4:H564)-1,5)+1)</f>
        <v>15347.81</v>
      </c>
      <c r="AH564">
        <f>INDEX($AB$4:$AF$131,ROUNDUP(ROWS(H$4:H564)/5,0),MOD(ROWS(H$4:H564)-1,5)+1)</f>
        <v>6.5937999999999999</v>
      </c>
      <c r="AQ564">
        <f>INDEX($AK$4:$AO$131,ROUNDUP(ROWS(H$4:H564)/5,0),MOD(ROWS(H$4:H564)-1,5)+1)</f>
        <v>10.5938</v>
      </c>
      <c r="AZ564">
        <f>INDEX($AT$4:$AX$131,ROUNDUP(ROWS(H$4:H564)/5,0),MOD(ROWS(H$4:H564)-1,5)+1)</f>
        <v>8.7655999999999992</v>
      </c>
      <c r="BI564">
        <f>INDEX($BC$4:$BG$131,ROUNDUP(ROWS(H$4:H564)/5,0),MOD(ROWS(H$4:H564)-1,5)+1)</f>
        <v>11.828099999999999</v>
      </c>
      <c r="BP564">
        <f>INDEX($BJ$4:$BN$131,ROUNDUP(ROWS(H$4:H564)/5,0),MOD(ROWS(H$4:H564)-1,5)+1)</f>
        <v>40.015599999999999</v>
      </c>
    </row>
    <row r="565" spans="7:68" x14ac:dyDescent="0.2">
      <c r="G565">
        <f>INDEX($A$4:$E$131,ROUNDUP(ROWS(H$4:H565)/5,0),MOD(ROWS(H$4:H565)-1,5)+1)</f>
        <v>37.430999999999997</v>
      </c>
      <c r="P565">
        <f>INDEX($J$4:$N$131,ROUNDUP(ROWS(H$4:H565)/5,0),MOD(ROWS(H$4:H565)-1,5)+1)</f>
        <v>8.0547000000000004</v>
      </c>
      <c r="Y565">
        <f>INDEX($S$4:$W$131,ROUNDUP(ROWS(H$4:H565)/5,0),MOD(ROWS(H$4:H565)-1,5)+1)</f>
        <v>18139.740000000002</v>
      </c>
      <c r="AH565">
        <f>INDEX($AB$4:$AF$131,ROUNDUP(ROWS(H$4:H565)/5,0),MOD(ROWS(H$4:H565)-1,5)+1)</f>
        <v>2.8073000000000001</v>
      </c>
      <c r="AQ565">
        <f>INDEX($AK$4:$AO$131,ROUNDUP(ROWS(H$4:H565)/5,0),MOD(ROWS(H$4:H565)-1,5)+1)</f>
        <v>6.2018000000000004</v>
      </c>
      <c r="AZ565">
        <f>INDEX($AT$4:$AX$131,ROUNDUP(ROWS(H$4:H565)/5,0),MOD(ROWS(H$4:H565)-1,5)+1)</f>
        <v>8</v>
      </c>
      <c r="BI565">
        <f>INDEX($BC$4:$BG$131,ROUNDUP(ROWS(H$4:H565)/5,0),MOD(ROWS(H$4:H565)-1,5)+1)</f>
        <v>8.6054999999999993</v>
      </c>
      <c r="BP565">
        <f>INDEX($BJ$4:$BN$131,ROUNDUP(ROWS(H$4:H565)/5,0),MOD(ROWS(H$4:H565)-1,5)+1)</f>
        <v>35.880200000000002</v>
      </c>
    </row>
    <row r="566" spans="7:68" x14ac:dyDescent="0.2">
      <c r="G566">
        <f>INDEX($A$4:$E$131,ROUNDUP(ROWS(H$4:H566)/5,0),MOD(ROWS(H$4:H566)-1,5)+1)</f>
        <v>47.459000000000003</v>
      </c>
      <c r="P566">
        <f>INDEX($J$4:$N$131,ROUNDUP(ROWS(H$4:H566)/5,0),MOD(ROWS(H$4:H566)-1,5)+1)</f>
        <v>29.976600000000001</v>
      </c>
      <c r="Y566">
        <f>INDEX($S$4:$W$131,ROUNDUP(ROWS(H$4:H566)/5,0),MOD(ROWS(H$4:H566)-1,5)+1)</f>
        <v>31646.57</v>
      </c>
      <c r="AH566">
        <f>INDEX($AB$4:$AF$131,ROUNDUP(ROWS(H$4:H566)/5,0),MOD(ROWS(H$4:H566)-1,5)+1)</f>
        <v>5.6627999999999998</v>
      </c>
      <c r="AQ566">
        <f>INDEX($AK$4:$AO$131,ROUNDUP(ROWS(H$4:H566)/5,0),MOD(ROWS(H$4:H566)-1,5)+1)</f>
        <v>8.0116999999999994</v>
      </c>
      <c r="AZ566">
        <f>INDEX($AT$4:$AX$131,ROUNDUP(ROWS(H$4:H566)/5,0),MOD(ROWS(H$4:H566)-1,5)+1)</f>
        <v>8.5059000000000005</v>
      </c>
      <c r="BI566">
        <f>INDEX($BC$4:$BG$131,ROUNDUP(ROWS(H$4:H566)/5,0),MOD(ROWS(H$4:H566)-1,5)+1)</f>
        <v>10.662800000000001</v>
      </c>
      <c r="BP566">
        <f>INDEX($BJ$4:$BN$131,ROUNDUP(ROWS(H$4:H566)/5,0),MOD(ROWS(H$4:H566)-1,5)+1)</f>
        <v>70.494100000000003</v>
      </c>
    </row>
    <row r="567" spans="7:68" x14ac:dyDescent="0.2">
      <c r="G567">
        <f>INDEX($A$4:$E$131,ROUNDUP(ROWS(H$4:H567)/5,0),MOD(ROWS(H$4:H567)-1,5)+1)</f>
        <v>29.3262</v>
      </c>
      <c r="P567">
        <f>INDEX($J$4:$N$131,ROUNDUP(ROWS(H$4:H567)/5,0),MOD(ROWS(H$4:H567)-1,5)+1)</f>
        <v>19.0566</v>
      </c>
      <c r="Y567">
        <f>INDEX($S$4:$W$131,ROUNDUP(ROWS(H$4:H567)/5,0),MOD(ROWS(H$4:H567)-1,5)+1)</f>
        <v>12030.88</v>
      </c>
      <c r="AH567">
        <f>INDEX($AB$4:$AF$131,ROUNDUP(ROWS(H$4:H567)/5,0),MOD(ROWS(H$4:H567)-1,5)+1)</f>
        <v>3.7305000000000001</v>
      </c>
      <c r="AQ567">
        <f>INDEX($AK$4:$AO$131,ROUNDUP(ROWS(H$4:H567)/5,0),MOD(ROWS(H$4:H567)-1,5)+1)</f>
        <v>11.787100000000001</v>
      </c>
      <c r="AZ567">
        <f>INDEX($AT$4:$AX$131,ROUNDUP(ROWS(H$4:H567)/5,0),MOD(ROWS(H$4:H567)-1,5)+1)</f>
        <v>11.539099999999999</v>
      </c>
      <c r="BI567">
        <f>INDEX($BC$4:$BG$131,ROUNDUP(ROWS(H$4:H567)/5,0),MOD(ROWS(H$4:H567)-1,5)+1)</f>
        <v>9.1348000000000003</v>
      </c>
      <c r="BP567">
        <f>INDEX($BJ$4:$BN$131,ROUNDUP(ROWS(H$4:H567)/5,0),MOD(ROWS(H$4:H567)-1,5)+1)</f>
        <v>64.091800000000006</v>
      </c>
    </row>
    <row r="568" spans="7:68" x14ac:dyDescent="0.2">
      <c r="G568">
        <f>INDEX($A$4:$E$131,ROUNDUP(ROWS(H$4:H568)/5,0),MOD(ROWS(H$4:H568)-1,5)+1)</f>
        <v>24.026700000000002</v>
      </c>
      <c r="P568">
        <f>INDEX($J$4:$N$131,ROUNDUP(ROWS(H$4:H568)/5,0),MOD(ROWS(H$4:H568)-1,5)+1)</f>
        <v>12.6257</v>
      </c>
      <c r="Y568">
        <f>INDEX($S$4:$W$131,ROUNDUP(ROWS(H$4:H568)/5,0),MOD(ROWS(H$4:H568)-1,5)+1)</f>
        <v>9003.0859999999993</v>
      </c>
      <c r="AH568">
        <f>INDEX($AB$4:$AF$131,ROUNDUP(ROWS(H$4:H568)/5,0),MOD(ROWS(H$4:H568)-1,5)+1)</f>
        <v>2.2995000000000001</v>
      </c>
      <c r="AQ568">
        <f>INDEX($AK$4:$AO$131,ROUNDUP(ROWS(H$4:H568)/5,0),MOD(ROWS(H$4:H568)-1,5)+1)</f>
        <v>4</v>
      </c>
      <c r="AZ568">
        <f>INDEX($AT$4:$AX$131,ROUNDUP(ROWS(H$4:H568)/5,0),MOD(ROWS(H$4:H568)-1,5)+1)</f>
        <v>14.101599999999999</v>
      </c>
      <c r="BI568">
        <f>INDEX($BC$4:$BG$131,ROUNDUP(ROWS(H$4:H568)/5,0),MOD(ROWS(H$4:H568)-1,5)+1)</f>
        <v>10</v>
      </c>
      <c r="BP568">
        <f>INDEX($BJ$4:$BN$131,ROUNDUP(ROWS(H$4:H568)/5,0),MOD(ROWS(H$4:H568)-1,5)+1)</f>
        <v>39.748699999999999</v>
      </c>
    </row>
    <row r="569" spans="7:68" x14ac:dyDescent="0.2">
      <c r="G569">
        <f>INDEX($A$4:$E$131,ROUNDUP(ROWS(H$4:H569)/5,0),MOD(ROWS(H$4:H569)-1,5)+1)</f>
        <v>13.0664</v>
      </c>
      <c r="P569">
        <f>INDEX($J$4:$N$131,ROUNDUP(ROWS(H$4:H569)/5,0),MOD(ROWS(H$4:H569)-1,5)+1)</f>
        <v>8.8613</v>
      </c>
      <c r="Y569">
        <f>INDEX($S$4:$W$131,ROUNDUP(ROWS(H$4:H569)/5,0),MOD(ROWS(H$4:H569)-1,5)+1)</f>
        <v>4954.8440000000001</v>
      </c>
      <c r="AH569">
        <f>INDEX($AB$4:$AF$131,ROUNDUP(ROWS(H$4:H569)/5,0),MOD(ROWS(H$4:H569)-1,5)+1)</f>
        <v>5.9589999999999996</v>
      </c>
      <c r="AQ569">
        <f>INDEX($AK$4:$AO$131,ROUNDUP(ROWS(H$4:H569)/5,0),MOD(ROWS(H$4:H569)-1,5)+1)</f>
        <v>4.3691000000000004</v>
      </c>
      <c r="AZ569">
        <f>INDEX($AT$4:$AX$131,ROUNDUP(ROWS(H$4:H569)/5,0),MOD(ROWS(H$4:H569)-1,5)+1)</f>
        <v>4.3535000000000004</v>
      </c>
      <c r="BI569">
        <f>INDEX($BC$4:$BG$131,ROUNDUP(ROWS(H$4:H569)/5,0),MOD(ROWS(H$4:H569)-1,5)+1)</f>
        <v>9.9589999999999996</v>
      </c>
      <c r="BP569">
        <f>INDEX($BJ$4:$BN$131,ROUNDUP(ROWS(H$4:H569)/5,0),MOD(ROWS(H$4:H569)-1,5)+1)</f>
        <v>49.246099999999998</v>
      </c>
    </row>
    <row r="570" spans="7:68" x14ac:dyDescent="0.2">
      <c r="G570">
        <f>INDEX($A$4:$E$131,ROUNDUP(ROWS(H$4:H570)/5,0),MOD(ROWS(H$4:H570)-1,5)+1)</f>
        <v>38.019500000000001</v>
      </c>
      <c r="P570">
        <f>INDEX($J$4:$N$131,ROUNDUP(ROWS(H$4:H570)/5,0),MOD(ROWS(H$4:H570)-1,5)+1)</f>
        <v>29.1953</v>
      </c>
      <c r="Y570">
        <f>INDEX($S$4:$W$131,ROUNDUP(ROWS(H$4:H570)/5,0),MOD(ROWS(H$4:H570)-1,5)+1)</f>
        <v>7692.0829999999996</v>
      </c>
      <c r="AH570">
        <f>INDEX($AB$4:$AF$131,ROUNDUP(ROWS(H$4:H570)/5,0),MOD(ROWS(H$4:H570)-1,5)+1)</f>
        <v>5.0651000000000002</v>
      </c>
      <c r="AQ570">
        <f>INDEX($AK$4:$AO$131,ROUNDUP(ROWS(H$4:H570)/5,0),MOD(ROWS(H$4:H570)-1,5)+1)</f>
        <v>13</v>
      </c>
      <c r="AZ570">
        <f>INDEX($AT$4:$AX$131,ROUNDUP(ROWS(H$4:H570)/5,0),MOD(ROWS(H$4:H570)-1,5)+1)</f>
        <v>36.0456</v>
      </c>
      <c r="BI570">
        <f>INDEX($BC$4:$BG$131,ROUNDUP(ROWS(H$4:H570)/5,0),MOD(ROWS(H$4:H570)-1,5)+1)</f>
        <v>8.9934999999999992</v>
      </c>
      <c r="BP570">
        <f>INDEX($BJ$4:$BN$131,ROUNDUP(ROWS(H$4:H570)/5,0),MOD(ROWS(H$4:H570)-1,5)+1)</f>
        <v>55.019500000000001</v>
      </c>
    </row>
    <row r="571" spans="7:68" x14ac:dyDescent="0.2">
      <c r="G571">
        <f>INDEX($A$4:$E$131,ROUNDUP(ROWS(H$4:H571)/5,0),MOD(ROWS(H$4:H571)-1,5)+1)</f>
        <v>41</v>
      </c>
      <c r="P571">
        <f>INDEX($J$4:$N$131,ROUNDUP(ROWS(H$4:H571)/5,0),MOD(ROWS(H$4:H571)-1,5)+1)</f>
        <v>59</v>
      </c>
      <c r="Y571">
        <f>INDEX($S$4:$W$131,ROUNDUP(ROWS(H$4:H571)/5,0),MOD(ROWS(H$4:H571)-1,5)+1)</f>
        <v>15640</v>
      </c>
      <c r="AH571">
        <f>INDEX($AB$4:$AF$131,ROUNDUP(ROWS(H$4:H571)/5,0),MOD(ROWS(H$4:H571)-1,5)+1)</f>
        <v>15</v>
      </c>
      <c r="AQ571">
        <f>INDEX($AK$4:$AO$131,ROUNDUP(ROWS(H$4:H571)/5,0),MOD(ROWS(H$4:H571)-1,5)+1)</f>
        <v>13</v>
      </c>
      <c r="AZ571">
        <f>INDEX($AT$4:$AX$131,ROUNDUP(ROWS(H$4:H571)/5,0),MOD(ROWS(H$4:H571)-1,5)+1)</f>
        <v>43</v>
      </c>
      <c r="BI571">
        <f>INDEX($BC$4:$BG$131,ROUNDUP(ROWS(H$4:H571)/5,0),MOD(ROWS(H$4:H571)-1,5)+1)</f>
        <v>8</v>
      </c>
      <c r="BP571">
        <f>INDEX($BJ$4:$BN$131,ROUNDUP(ROWS(H$4:H571)/5,0),MOD(ROWS(H$4:H571)-1,5)+1)</f>
        <v>58</v>
      </c>
    </row>
    <row r="572" spans="7:68" x14ac:dyDescent="0.2">
      <c r="G572">
        <f>INDEX($A$4:$E$131,ROUNDUP(ROWS(H$4:H572)/5,0),MOD(ROWS(H$4:H572)-1,5)+1)</f>
        <v>44.887999999999998</v>
      </c>
      <c r="P572">
        <f>INDEX($J$4:$N$131,ROUNDUP(ROWS(H$4:H572)/5,0),MOD(ROWS(H$4:H572)-1,5)+1)</f>
        <v>38.587899999999998</v>
      </c>
      <c r="Y572">
        <f>INDEX($S$4:$W$131,ROUNDUP(ROWS(H$4:H572)/5,0),MOD(ROWS(H$4:H572)-1,5)+1)</f>
        <v>7766.7579999999998</v>
      </c>
      <c r="AH572">
        <f>INDEX($AB$4:$AF$131,ROUNDUP(ROWS(H$4:H572)/5,0),MOD(ROWS(H$4:H572)-1,5)+1)</f>
        <v>6.2519999999999998</v>
      </c>
      <c r="AQ572">
        <f>INDEX($AK$4:$AO$131,ROUNDUP(ROWS(H$4:H572)/5,0),MOD(ROWS(H$4:H572)-1,5)+1)</f>
        <v>13.972</v>
      </c>
      <c r="AZ572">
        <f>INDEX($AT$4:$AX$131,ROUNDUP(ROWS(H$4:H572)/5,0),MOD(ROWS(H$4:H572)-1,5)+1)</f>
        <v>23.559899999999999</v>
      </c>
      <c r="BI572">
        <f>INDEX($BC$4:$BG$131,ROUNDUP(ROWS(H$4:H572)/5,0),MOD(ROWS(H$4:H572)-1,5)+1)</f>
        <v>8</v>
      </c>
      <c r="BP572">
        <f>INDEX($BJ$4:$BN$131,ROUNDUP(ROWS(H$4:H572)/5,0),MOD(ROWS(H$4:H572)-1,5)+1)</f>
        <v>39.5319</v>
      </c>
    </row>
    <row r="573" spans="7:68" x14ac:dyDescent="0.2">
      <c r="G573">
        <f>INDEX($A$4:$E$131,ROUNDUP(ROWS(H$4:H573)/5,0),MOD(ROWS(H$4:H573)-1,5)+1)</f>
        <v>31.8841</v>
      </c>
      <c r="P573">
        <f>INDEX($J$4:$N$131,ROUNDUP(ROWS(H$4:H573)/5,0),MOD(ROWS(H$4:H573)-1,5)+1)</f>
        <v>6.1471</v>
      </c>
      <c r="Y573">
        <f>INDEX($S$4:$W$131,ROUNDUP(ROWS(H$4:H573)/5,0),MOD(ROWS(H$4:H573)-1,5)+1)</f>
        <v>10444.23</v>
      </c>
      <c r="AH573">
        <f>INDEX($AB$4:$AF$131,ROUNDUP(ROWS(H$4:H573)/5,0),MOD(ROWS(H$4:H573)-1,5)+1)</f>
        <v>1.3158000000000001</v>
      </c>
      <c r="AQ573">
        <f>INDEX($AK$4:$AO$131,ROUNDUP(ROWS(H$4:H573)/5,0),MOD(ROWS(H$4:H573)-1,5)+1)</f>
        <v>6.5052000000000003</v>
      </c>
      <c r="AZ573">
        <f>INDEX($AT$4:$AX$131,ROUNDUP(ROWS(H$4:H573)/5,0),MOD(ROWS(H$4:H573)-1,5)+1)</f>
        <v>9.8841000000000001</v>
      </c>
      <c r="BI573">
        <f>INDEX($BC$4:$BG$131,ROUNDUP(ROWS(H$4:H573)/5,0),MOD(ROWS(H$4:H573)-1,5)+1)</f>
        <v>7.0632000000000001</v>
      </c>
      <c r="BP573">
        <f>INDEX($BJ$4:$BN$131,ROUNDUP(ROWS(H$4:H573)/5,0),MOD(ROWS(H$4:H573)-1,5)+1)</f>
        <v>33.378900000000002</v>
      </c>
    </row>
    <row r="574" spans="7:68" x14ac:dyDescent="0.2">
      <c r="G574">
        <f>INDEX($A$4:$E$131,ROUNDUP(ROWS(H$4:H574)/5,0),MOD(ROWS(H$4:H574)-1,5)+1)</f>
        <v>18.7409</v>
      </c>
      <c r="P574">
        <f>INDEX($J$4:$N$131,ROUNDUP(ROWS(H$4:H574)/5,0),MOD(ROWS(H$4:H574)-1,5)+1)</f>
        <v>8.3782999999999994</v>
      </c>
      <c r="Y574">
        <f>INDEX($S$4:$W$131,ROUNDUP(ROWS(H$4:H574)/5,0),MOD(ROWS(H$4:H574)-1,5)+1)</f>
        <v>8275.7420000000002</v>
      </c>
      <c r="AH574">
        <f>INDEX($AB$4:$AF$131,ROUNDUP(ROWS(H$4:H574)/5,0),MOD(ROWS(H$4:H574)-1,5)+1)</f>
        <v>4.5026000000000002</v>
      </c>
      <c r="AQ574">
        <f>INDEX($AK$4:$AO$131,ROUNDUP(ROWS(H$4:H574)/5,0),MOD(ROWS(H$4:H574)-1,5)+1)</f>
        <v>6</v>
      </c>
      <c r="AZ574">
        <f>INDEX($AT$4:$AX$131,ROUNDUP(ROWS(H$4:H574)/5,0),MOD(ROWS(H$4:H574)-1,5)+1)</f>
        <v>5.4973999999999998</v>
      </c>
      <c r="BI574">
        <f>INDEX($BC$4:$BG$131,ROUNDUP(ROWS(H$4:H574)/5,0),MOD(ROWS(H$4:H574)-1,5)+1)</f>
        <v>9.6270000000000007</v>
      </c>
      <c r="BP574">
        <f>INDEX($BJ$4:$BN$131,ROUNDUP(ROWS(H$4:H574)/5,0),MOD(ROWS(H$4:H574)-1,5)+1)</f>
        <v>30.373000000000001</v>
      </c>
    </row>
    <row r="575" spans="7:68" x14ac:dyDescent="0.2">
      <c r="G575">
        <f>INDEX($A$4:$E$131,ROUNDUP(ROWS(H$4:H575)/5,0),MOD(ROWS(H$4:H575)-1,5)+1)</f>
        <v>44.714799999999997</v>
      </c>
      <c r="P575">
        <f>INDEX($J$4:$N$131,ROUNDUP(ROWS(H$4:H575)/5,0),MOD(ROWS(H$4:H575)-1,5)+1)</f>
        <v>8.1601999999999997</v>
      </c>
      <c r="Y575">
        <f>INDEX($S$4:$W$131,ROUNDUP(ROWS(H$4:H575)/5,0),MOD(ROWS(H$4:H575)-1,5)+1)</f>
        <v>7352.1090000000004</v>
      </c>
      <c r="AH575">
        <f>INDEX($AB$4:$AF$131,ROUNDUP(ROWS(H$4:H575)/5,0),MOD(ROWS(H$4:H575)-1,5)+1)</f>
        <v>3.3203</v>
      </c>
      <c r="AQ575">
        <f>INDEX($AK$4:$AO$131,ROUNDUP(ROWS(H$4:H575)/5,0),MOD(ROWS(H$4:H575)-1,5)+1)</f>
        <v>14.398400000000001</v>
      </c>
      <c r="AZ575">
        <f>INDEX($AT$4:$AX$131,ROUNDUP(ROWS(H$4:H575)/5,0),MOD(ROWS(H$4:H575)-1,5)+1)</f>
        <v>8.3594000000000008</v>
      </c>
      <c r="BI575">
        <f>INDEX($BC$4:$BG$131,ROUNDUP(ROWS(H$4:H575)/5,0),MOD(ROWS(H$4:H575)-1,5)+1)</f>
        <v>7.4805000000000001</v>
      </c>
      <c r="BP575">
        <f>INDEX($BJ$4:$BN$131,ROUNDUP(ROWS(H$4:H575)/5,0),MOD(ROWS(H$4:H575)-1,5)+1)</f>
        <v>30</v>
      </c>
    </row>
    <row r="576" spans="7:68" x14ac:dyDescent="0.2">
      <c r="G576">
        <f>INDEX($A$4:$E$131,ROUNDUP(ROWS(H$4:H576)/5,0),MOD(ROWS(H$4:H576)-1,5)+1)</f>
        <v>30.6875</v>
      </c>
      <c r="P576">
        <f>INDEX($J$4:$N$131,ROUNDUP(ROWS(H$4:H576)/5,0),MOD(ROWS(H$4:H576)-1,5)+1)</f>
        <v>20.875</v>
      </c>
      <c r="Y576">
        <f>INDEX($S$4:$W$131,ROUNDUP(ROWS(H$4:H576)/5,0),MOD(ROWS(H$4:H576)-1,5)+1)</f>
        <v>3457.9690000000001</v>
      </c>
      <c r="AH576">
        <f>INDEX($AB$4:$AF$131,ROUNDUP(ROWS(H$4:H576)/5,0),MOD(ROWS(H$4:H576)-1,5)+1)</f>
        <v>7.0233999999999996</v>
      </c>
      <c r="AQ576">
        <f>INDEX($AK$4:$AO$131,ROUNDUP(ROWS(H$4:H576)/5,0),MOD(ROWS(H$4:H576)-1,5)+1)</f>
        <v>11.976599999999999</v>
      </c>
      <c r="AZ576">
        <f>INDEX($AT$4:$AX$131,ROUNDUP(ROWS(H$4:H576)/5,0),MOD(ROWS(H$4:H576)-1,5)+1)</f>
        <v>16.2422</v>
      </c>
      <c r="BI576">
        <f>INDEX($BC$4:$BG$131,ROUNDUP(ROWS(H$4:H576)/5,0),MOD(ROWS(H$4:H576)-1,5)+1)</f>
        <v>6.1952999999999996</v>
      </c>
      <c r="BP576">
        <f>INDEX($BJ$4:$BN$131,ROUNDUP(ROWS(H$4:H576)/5,0),MOD(ROWS(H$4:H576)-1,5)+1)</f>
        <v>34.828099999999999</v>
      </c>
    </row>
    <row r="577" spans="7:68" x14ac:dyDescent="0.2">
      <c r="G577">
        <f>INDEX($A$4:$E$131,ROUNDUP(ROWS(H$4:H577)/5,0),MOD(ROWS(H$4:H577)-1,5)+1)</f>
        <v>17.542300000000001</v>
      </c>
      <c r="P577">
        <f>INDEX($J$4:$N$131,ROUNDUP(ROWS(H$4:H577)/5,0),MOD(ROWS(H$4:H577)-1,5)+1)</f>
        <v>50.1419</v>
      </c>
      <c r="Y577">
        <f>INDEX($S$4:$W$131,ROUNDUP(ROWS(H$4:H577)/5,0),MOD(ROWS(H$4:H577)-1,5)+1)</f>
        <v>5692.4089999999997</v>
      </c>
      <c r="AH577">
        <f>INDEX($AB$4:$AF$131,ROUNDUP(ROWS(H$4:H577)/5,0),MOD(ROWS(H$4:H577)-1,5)+1)</f>
        <v>4.1555999999999997</v>
      </c>
      <c r="AQ577">
        <f>INDEX($AK$4:$AO$131,ROUNDUP(ROWS(H$4:H577)/5,0),MOD(ROWS(H$4:H577)-1,5)+1)</f>
        <v>7.9245000000000001</v>
      </c>
      <c r="AZ577">
        <f>INDEX($AT$4:$AX$131,ROUNDUP(ROWS(H$4:H577)/5,0),MOD(ROWS(H$4:H577)-1,5)+1)</f>
        <v>16.462199999999999</v>
      </c>
      <c r="BI577">
        <f>INDEX($BC$4:$BG$131,ROUNDUP(ROWS(H$4:H577)/5,0),MOD(ROWS(H$4:H577)-1,5)+1)</f>
        <v>6</v>
      </c>
      <c r="BP577">
        <f>INDEX($BJ$4:$BN$131,ROUNDUP(ROWS(H$4:H577)/5,0),MOD(ROWS(H$4:H577)-1,5)+1)</f>
        <v>62.910800000000002</v>
      </c>
    </row>
    <row r="578" spans="7:68" x14ac:dyDescent="0.2">
      <c r="G578">
        <f>INDEX($A$4:$E$131,ROUNDUP(ROWS(H$4:H578)/5,0),MOD(ROWS(H$4:H578)-1,5)+1)</f>
        <v>17.197299999999998</v>
      </c>
      <c r="P578">
        <f>INDEX($J$4:$N$131,ROUNDUP(ROWS(H$4:H578)/5,0),MOD(ROWS(H$4:H578)-1,5)+1)</f>
        <v>29.435500000000001</v>
      </c>
      <c r="Y578">
        <f>INDEX($S$4:$W$131,ROUNDUP(ROWS(H$4:H578)/5,0),MOD(ROWS(H$4:H578)-1,5)+1)</f>
        <v>9935.8979999999992</v>
      </c>
      <c r="AH578">
        <f>INDEX($AB$4:$AF$131,ROUNDUP(ROWS(H$4:H578)/5,0),MOD(ROWS(H$4:H578)-1,5)+1)</f>
        <v>2.2675999999999998</v>
      </c>
      <c r="AQ578">
        <f>INDEX($AK$4:$AO$131,ROUNDUP(ROWS(H$4:H578)/5,0),MOD(ROWS(H$4:H578)-1,5)+1)</f>
        <v>7.7324000000000002</v>
      </c>
      <c r="AZ578">
        <f>INDEX($AT$4:$AX$131,ROUNDUP(ROWS(H$4:H578)/5,0),MOD(ROWS(H$4:H578)-1,5)+1)</f>
        <v>20.394500000000001</v>
      </c>
      <c r="BI578">
        <f>INDEX($BC$4:$BG$131,ROUNDUP(ROWS(H$4:H578)/5,0),MOD(ROWS(H$4:H578)-1,5)+1)</f>
        <v>4.5351999999999997</v>
      </c>
      <c r="BP578">
        <f>INDEX($BJ$4:$BN$131,ROUNDUP(ROWS(H$4:H578)/5,0),MOD(ROWS(H$4:H578)-1,5)+1)</f>
        <v>40.970700000000001</v>
      </c>
    </row>
    <row r="579" spans="7:68" x14ac:dyDescent="0.2">
      <c r="G579">
        <f>INDEX($A$4:$E$131,ROUNDUP(ROWS(H$4:H579)/5,0),MOD(ROWS(H$4:H579)-1,5)+1)</f>
        <v>8.6302000000000003</v>
      </c>
      <c r="P579">
        <f>INDEX($J$4:$N$131,ROUNDUP(ROWS(H$4:H579)/5,0),MOD(ROWS(H$4:H579)-1,5)+1)</f>
        <v>8.2917000000000005</v>
      </c>
      <c r="Y579">
        <f>INDEX($S$4:$W$131,ROUNDUP(ROWS(H$4:H579)/5,0),MOD(ROWS(H$4:H579)-1,5)+1)</f>
        <v>11742.34</v>
      </c>
      <c r="AH579">
        <f>INDEX($AB$4:$AF$131,ROUNDUP(ROWS(H$4:H579)/5,0),MOD(ROWS(H$4:H579)-1,5)+1)</f>
        <v>2</v>
      </c>
      <c r="AQ579">
        <f>INDEX($AK$4:$AO$131,ROUNDUP(ROWS(H$4:H579)/5,0),MOD(ROWS(H$4:H579)-1,5)+1)</f>
        <v>4.6536</v>
      </c>
      <c r="AZ579">
        <f>INDEX($AT$4:$AX$131,ROUNDUP(ROWS(H$4:H579)/5,0),MOD(ROWS(H$4:H579)-1,5)+1)</f>
        <v>9.9530999999999992</v>
      </c>
      <c r="BI579">
        <f>INDEX($BC$4:$BG$131,ROUNDUP(ROWS(H$4:H579)/5,0),MOD(ROWS(H$4:H579)-1,5)+1)</f>
        <v>5.3384999999999998</v>
      </c>
      <c r="BP579">
        <f>INDEX($BJ$4:$BN$131,ROUNDUP(ROWS(H$4:H579)/5,0),MOD(ROWS(H$4:H579)-1,5)+1)</f>
        <v>30</v>
      </c>
    </row>
    <row r="580" spans="7:68" x14ac:dyDescent="0.2">
      <c r="G580">
        <f>INDEX($A$4:$E$131,ROUNDUP(ROWS(H$4:H580)/5,0),MOD(ROWS(H$4:H580)-1,5)+1)</f>
        <v>12.226599999999999</v>
      </c>
      <c r="P580">
        <f>INDEX($J$4:$N$131,ROUNDUP(ROWS(H$4:H580)/5,0),MOD(ROWS(H$4:H580)-1,5)+1)</f>
        <v>3.6328</v>
      </c>
      <c r="Y580">
        <f>INDEX($S$4:$W$131,ROUNDUP(ROWS(H$4:H580)/5,0),MOD(ROWS(H$4:H580)-1,5)+1)</f>
        <v>9572.0310000000009</v>
      </c>
      <c r="AH580">
        <f>INDEX($AB$4:$AF$131,ROUNDUP(ROWS(H$4:H580)/5,0),MOD(ROWS(H$4:H580)-1,5)+1)</f>
        <v>3.2656000000000001</v>
      </c>
      <c r="AQ580">
        <f>INDEX($AK$4:$AO$131,ROUNDUP(ROWS(H$4:H580)/5,0),MOD(ROWS(H$4:H580)-1,5)+1)</f>
        <v>4.8983999999999996</v>
      </c>
      <c r="AZ580">
        <f>INDEX($AT$4:$AX$131,ROUNDUP(ROWS(H$4:H580)/5,0),MOD(ROWS(H$4:H580)-1,5)+1)</f>
        <v>2.7343999999999999</v>
      </c>
      <c r="BI580">
        <f>INDEX($BC$4:$BG$131,ROUNDUP(ROWS(H$4:H580)/5,0),MOD(ROWS(H$4:H580)-1,5)+1)</f>
        <v>6.6322000000000001</v>
      </c>
      <c r="BP580">
        <f>INDEX($BJ$4:$BN$131,ROUNDUP(ROWS(H$4:H580)/5,0),MOD(ROWS(H$4:H580)-1,5)+1)</f>
        <v>26.839200000000002</v>
      </c>
    </row>
    <row r="581" spans="7:68" x14ac:dyDescent="0.2">
      <c r="G581">
        <f>INDEX($A$4:$E$131,ROUNDUP(ROWS(H$4:H581)/5,0),MOD(ROWS(H$4:H581)-1,5)+1)</f>
        <v>17</v>
      </c>
      <c r="P581">
        <f>INDEX($J$4:$N$131,ROUNDUP(ROWS(H$4:H581)/5,0),MOD(ROWS(H$4:H581)-1,5)+1)</f>
        <v>7.5742000000000003</v>
      </c>
      <c r="Y581">
        <f>INDEX($S$4:$W$131,ROUNDUP(ROWS(H$4:H581)/5,0),MOD(ROWS(H$4:H581)-1,5)+1)</f>
        <v>9867.5390000000007</v>
      </c>
      <c r="AH581">
        <f>INDEX($AB$4:$AF$131,ROUNDUP(ROWS(H$4:H581)/5,0),MOD(ROWS(H$4:H581)-1,5)+1)</f>
        <v>4.5956999999999999</v>
      </c>
      <c r="AQ581">
        <f>INDEX($AK$4:$AO$131,ROUNDUP(ROWS(H$4:H581)/5,0),MOD(ROWS(H$4:H581)-1,5)+1)</f>
        <v>10.1699</v>
      </c>
      <c r="AZ581">
        <f>INDEX($AT$4:$AX$131,ROUNDUP(ROWS(H$4:H581)/5,0),MOD(ROWS(H$4:H581)-1,5)+1)</f>
        <v>19.871099999999998</v>
      </c>
      <c r="BI581">
        <f>INDEX($BC$4:$BG$131,ROUNDUP(ROWS(H$4:H581)/5,0),MOD(ROWS(H$4:H581)-1,5)+1)</f>
        <v>11.1699</v>
      </c>
      <c r="BP581">
        <f>INDEX($BJ$4:$BN$131,ROUNDUP(ROWS(H$4:H581)/5,0),MOD(ROWS(H$4:H581)-1,5)+1)</f>
        <v>44.658200000000001</v>
      </c>
    </row>
    <row r="582" spans="7:68" x14ac:dyDescent="0.2">
      <c r="G582">
        <f>INDEX($A$4:$E$131,ROUNDUP(ROWS(H$4:H582)/5,0),MOD(ROWS(H$4:H582)-1,5)+1)</f>
        <v>22.0215</v>
      </c>
      <c r="P582">
        <f>INDEX($J$4:$N$131,ROUNDUP(ROWS(H$4:H582)/5,0),MOD(ROWS(H$4:H582)-1,5)+1)</f>
        <v>8.3262</v>
      </c>
      <c r="Y582">
        <f>INDEX($S$4:$W$131,ROUNDUP(ROWS(H$4:H582)/5,0),MOD(ROWS(H$4:H582)-1,5)+1)</f>
        <v>9812.5259999999998</v>
      </c>
      <c r="AH582">
        <f>INDEX($AB$4:$AF$131,ROUNDUP(ROWS(H$4:H582)/5,0),MOD(ROWS(H$4:H582)-1,5)+1)</f>
        <v>5</v>
      </c>
      <c r="AQ582">
        <f>INDEX($AK$4:$AO$131,ROUNDUP(ROWS(H$4:H582)/5,0),MOD(ROWS(H$4:H582)-1,5)+1)</f>
        <v>7.9785000000000004</v>
      </c>
      <c r="AZ582">
        <f>INDEX($AT$4:$AX$131,ROUNDUP(ROWS(H$4:H582)/5,0),MOD(ROWS(H$4:H582)-1,5)+1)</f>
        <v>20.283200000000001</v>
      </c>
      <c r="BI582">
        <f>INDEX($BC$4:$BG$131,ROUNDUP(ROWS(H$4:H582)/5,0),MOD(ROWS(H$4:H582)-1,5)+1)</f>
        <v>13.4421</v>
      </c>
      <c r="BP582">
        <f>INDEX($BJ$4:$BN$131,ROUNDUP(ROWS(H$4:H582)/5,0),MOD(ROWS(H$4:H582)-1,5)+1)</f>
        <v>60.789700000000003</v>
      </c>
    </row>
    <row r="583" spans="7:68" x14ac:dyDescent="0.2">
      <c r="G583">
        <f>INDEX($A$4:$E$131,ROUNDUP(ROWS(H$4:H583)/5,0),MOD(ROWS(H$4:H583)-1,5)+1)</f>
        <v>15.596399999999999</v>
      </c>
      <c r="P583">
        <f>INDEX($J$4:$N$131,ROUNDUP(ROWS(H$4:H583)/5,0),MOD(ROWS(H$4:H583)-1,5)+1)</f>
        <v>24.166</v>
      </c>
      <c r="Y583">
        <f>INDEX($S$4:$W$131,ROUNDUP(ROWS(H$4:H583)/5,0),MOD(ROWS(H$4:H583)-1,5)+1)</f>
        <v>8059.7269999999999</v>
      </c>
      <c r="AH583">
        <f>INDEX($AB$4:$AF$131,ROUNDUP(ROWS(H$4:H583)/5,0),MOD(ROWS(H$4:H583)-1,5)+1)</f>
        <v>3.9596</v>
      </c>
      <c r="AQ583">
        <f>INDEX($AK$4:$AO$131,ROUNDUP(ROWS(H$4:H583)/5,0),MOD(ROWS(H$4:H583)-1,5)+1)</f>
        <v>5.0404</v>
      </c>
      <c r="AZ583">
        <f>INDEX($AT$4:$AX$131,ROUNDUP(ROWS(H$4:H583)/5,0),MOD(ROWS(H$4:H583)-1,5)+1)</f>
        <v>6.8384999999999998</v>
      </c>
      <c r="BI583">
        <f>INDEX($BC$4:$BG$131,ROUNDUP(ROWS(H$4:H583)/5,0),MOD(ROWS(H$4:H583)-1,5)+1)</f>
        <v>9.8788999999999998</v>
      </c>
      <c r="BP583">
        <f>INDEX($BJ$4:$BN$131,ROUNDUP(ROWS(H$4:H583)/5,0),MOD(ROWS(H$4:H583)-1,5)+1)</f>
        <v>70.282600000000002</v>
      </c>
    </row>
    <row r="584" spans="7:68" x14ac:dyDescent="0.2">
      <c r="G584">
        <f>INDEX($A$4:$E$131,ROUNDUP(ROWS(H$4:H584)/5,0),MOD(ROWS(H$4:H584)-1,5)+1)</f>
        <v>13.291700000000001</v>
      </c>
      <c r="P584">
        <f>INDEX($J$4:$N$131,ROUNDUP(ROWS(H$4:H584)/5,0),MOD(ROWS(H$4:H584)-1,5)+1)</f>
        <v>24.049499999999998</v>
      </c>
      <c r="Y584">
        <f>INDEX($S$4:$W$131,ROUNDUP(ROWS(H$4:H584)/5,0),MOD(ROWS(H$4:H584)-1,5)+1)</f>
        <v>7795.7290000000003</v>
      </c>
      <c r="AH584">
        <f>INDEX($AB$4:$AF$131,ROUNDUP(ROWS(H$4:H584)/5,0),MOD(ROWS(H$4:H584)-1,5)+1)</f>
        <v>8.0129999999999999</v>
      </c>
      <c r="AQ584">
        <f>INDEX($AK$4:$AO$131,ROUNDUP(ROWS(H$4:H584)/5,0),MOD(ROWS(H$4:H584)-1,5)+1)</f>
        <v>4.1771000000000003</v>
      </c>
      <c r="AZ584">
        <f>INDEX($AT$4:$AX$131,ROUNDUP(ROWS(H$4:H584)/5,0),MOD(ROWS(H$4:H584)-1,5)+1)</f>
        <v>8.4687999999999999</v>
      </c>
      <c r="BI584">
        <f>INDEX($BC$4:$BG$131,ROUNDUP(ROWS(H$4:H584)/5,0),MOD(ROWS(H$4:H584)-1,5)+1)</f>
        <v>8.8229000000000006</v>
      </c>
      <c r="BP584">
        <f>INDEX($BJ$4:$BN$131,ROUNDUP(ROWS(H$4:H584)/5,0),MOD(ROWS(H$4:H584)-1,5)+1)</f>
        <v>61.960900000000002</v>
      </c>
    </row>
    <row r="585" spans="7:68" x14ac:dyDescent="0.2">
      <c r="G585">
        <f>INDEX($A$4:$E$131,ROUNDUP(ROWS(H$4:H585)/5,0),MOD(ROWS(H$4:H585)-1,5)+1)</f>
        <v>22</v>
      </c>
      <c r="P585">
        <f>INDEX($J$4:$N$131,ROUNDUP(ROWS(H$4:H585)/5,0),MOD(ROWS(H$4:H585)-1,5)+1)</f>
        <v>16.703099999999999</v>
      </c>
      <c r="Y585">
        <f>INDEX($S$4:$W$131,ROUNDUP(ROWS(H$4:H585)/5,0),MOD(ROWS(H$4:H585)-1,5)+1)</f>
        <v>7211.4840000000004</v>
      </c>
      <c r="AH585">
        <f>INDEX($AB$4:$AF$131,ROUNDUP(ROWS(H$4:H585)/5,0),MOD(ROWS(H$4:H585)-1,5)+1)</f>
        <v>9.8202999999999996</v>
      </c>
      <c r="AQ585">
        <f>INDEX($AK$4:$AO$131,ROUNDUP(ROWS(H$4:H585)/5,0),MOD(ROWS(H$4:H585)-1,5)+1)</f>
        <v>5.7617000000000003</v>
      </c>
      <c r="AZ585">
        <f>INDEX($AT$4:$AX$131,ROUNDUP(ROWS(H$4:H585)/5,0),MOD(ROWS(H$4:H585)-1,5)+1)</f>
        <v>13.328099999999999</v>
      </c>
      <c r="BI585">
        <f>INDEX($BC$4:$BG$131,ROUNDUP(ROWS(H$4:H585)/5,0),MOD(ROWS(H$4:H585)-1,5)+1)</f>
        <v>12.252000000000001</v>
      </c>
      <c r="BP585">
        <f>INDEX($BJ$4:$BN$131,ROUNDUP(ROWS(H$4:H585)/5,0),MOD(ROWS(H$4:H585)-1,5)+1)</f>
        <v>61.944699999999997</v>
      </c>
    </row>
    <row r="586" spans="7:68" x14ac:dyDescent="0.2">
      <c r="G586">
        <f>INDEX($A$4:$E$131,ROUNDUP(ROWS(H$4:H586)/5,0),MOD(ROWS(H$4:H586)-1,5)+1)</f>
        <v>21.621099999999998</v>
      </c>
      <c r="P586">
        <f>INDEX($J$4:$N$131,ROUNDUP(ROWS(H$4:H586)/5,0),MOD(ROWS(H$4:H586)-1,5)+1)</f>
        <v>37.925800000000002</v>
      </c>
      <c r="Y586">
        <f>INDEX($S$4:$W$131,ROUNDUP(ROWS(H$4:H586)/5,0),MOD(ROWS(H$4:H586)-1,5)+1)</f>
        <v>5488.4380000000001</v>
      </c>
      <c r="AH586">
        <f>INDEX($AB$4:$AF$131,ROUNDUP(ROWS(H$4:H586)/5,0),MOD(ROWS(H$4:H586)-1,5)+1)</f>
        <v>7.7891000000000004</v>
      </c>
      <c r="AQ586">
        <f>INDEX($AK$4:$AO$131,ROUNDUP(ROWS(H$4:H586)/5,0),MOD(ROWS(H$4:H586)-1,5)+1)</f>
        <v>12.136699999999999</v>
      </c>
      <c r="AZ586">
        <f>INDEX($AT$4:$AX$131,ROUNDUP(ROWS(H$4:H586)/5,0),MOD(ROWS(H$4:H586)-1,5)+1)</f>
        <v>30.324200000000001</v>
      </c>
      <c r="BI586">
        <f>INDEX($BC$4:$BG$131,ROUNDUP(ROWS(H$4:H586)/5,0),MOD(ROWS(H$4:H586)-1,5)+1)</f>
        <v>11.726599999999999</v>
      </c>
      <c r="BP586">
        <f>INDEX($BJ$4:$BN$131,ROUNDUP(ROWS(H$4:H586)/5,0),MOD(ROWS(H$4:H586)-1,5)+1)</f>
        <v>76.011700000000005</v>
      </c>
    </row>
    <row r="587" spans="7:68" x14ac:dyDescent="0.2">
      <c r="G587">
        <f>INDEX($A$4:$E$131,ROUNDUP(ROWS(H$4:H587)/5,0),MOD(ROWS(H$4:H587)-1,5)+1)</f>
        <v>20.659500000000001</v>
      </c>
      <c r="P587">
        <f>INDEX($J$4:$N$131,ROUNDUP(ROWS(H$4:H587)/5,0),MOD(ROWS(H$4:H587)-1,5)+1)</f>
        <v>34.082700000000003</v>
      </c>
      <c r="Y587">
        <f>INDEX($S$4:$W$131,ROUNDUP(ROWS(H$4:H587)/5,0),MOD(ROWS(H$4:H587)-1,5)+1)</f>
        <v>4524.9610000000002</v>
      </c>
      <c r="AH587">
        <f>INDEX($AB$4:$AF$131,ROUNDUP(ROWS(H$4:H587)/5,0),MOD(ROWS(H$4:H587)-1,5)+1)</f>
        <v>9.9140999999999995</v>
      </c>
      <c r="AQ587">
        <f>INDEX($AK$4:$AO$131,ROUNDUP(ROWS(H$4:H587)/5,0),MOD(ROWS(H$4:H587)-1,5)+1)</f>
        <v>10.5951</v>
      </c>
      <c r="AZ587">
        <f>INDEX($AT$4:$AX$131,ROUNDUP(ROWS(H$4:H587)/5,0),MOD(ROWS(H$4:H587)-1,5)+1)</f>
        <v>44.634799999999998</v>
      </c>
      <c r="BI587">
        <f>INDEX($BC$4:$BG$131,ROUNDUP(ROWS(H$4:H587)/5,0),MOD(ROWS(H$4:H587)-1,5)+1)</f>
        <v>7.6595000000000004</v>
      </c>
      <c r="BP587">
        <f>INDEX($BJ$4:$BN$131,ROUNDUP(ROWS(H$4:H587)/5,0),MOD(ROWS(H$4:H587)-1,5)+1)</f>
        <v>48.466099999999997</v>
      </c>
    </row>
    <row r="588" spans="7:68" x14ac:dyDescent="0.2">
      <c r="G588">
        <f>INDEX($A$4:$E$131,ROUNDUP(ROWS(H$4:H588)/5,0),MOD(ROWS(H$4:H588)-1,5)+1)</f>
        <v>16.3828</v>
      </c>
      <c r="P588">
        <f>INDEX($J$4:$N$131,ROUNDUP(ROWS(H$4:H588)/5,0),MOD(ROWS(H$4:H588)-1,5)+1)</f>
        <v>9.7942999999999998</v>
      </c>
      <c r="Y588">
        <f>INDEX($S$4:$W$131,ROUNDUP(ROWS(H$4:H588)/5,0),MOD(ROWS(H$4:H588)-1,5)+1)</f>
        <v>4164.87</v>
      </c>
      <c r="AH588">
        <f>INDEX($AB$4:$AF$131,ROUNDUP(ROWS(H$4:H588)/5,0),MOD(ROWS(H$4:H588)-1,5)+1)</f>
        <v>2.3014000000000001</v>
      </c>
      <c r="AQ588">
        <f>INDEX($AK$4:$AO$131,ROUNDUP(ROWS(H$4:H588)/5,0),MOD(ROWS(H$4:H588)-1,5)+1)</f>
        <v>3.3971</v>
      </c>
      <c r="AZ588">
        <f>INDEX($AT$4:$AX$131,ROUNDUP(ROWS(H$4:H588)/5,0),MOD(ROWS(H$4:H588)-1,5)+1)</f>
        <v>10.3971</v>
      </c>
      <c r="BI588">
        <f>INDEX($BC$4:$BG$131,ROUNDUP(ROWS(H$4:H588)/5,0),MOD(ROWS(H$4:H588)-1,5)+1)</f>
        <v>7.6029</v>
      </c>
      <c r="BP588">
        <f>INDEX($BJ$4:$BN$131,ROUNDUP(ROWS(H$4:H588)/5,0),MOD(ROWS(H$4:H588)-1,5)+1)</f>
        <v>29.397099999999998</v>
      </c>
    </row>
    <row r="589" spans="7:68" x14ac:dyDescent="0.2">
      <c r="G589">
        <f>INDEX($A$4:$E$131,ROUNDUP(ROWS(H$4:H589)/5,0),MOD(ROWS(H$4:H589)-1,5)+1)</f>
        <v>8.2349999999999994</v>
      </c>
      <c r="P589">
        <f>INDEX($J$4:$N$131,ROUNDUP(ROWS(H$4:H589)/5,0),MOD(ROWS(H$4:H589)-1,5)+1)</f>
        <v>8.4101999999999997</v>
      </c>
      <c r="Y589">
        <f>INDEX($S$4:$W$131,ROUNDUP(ROWS(H$4:H589)/5,0),MOD(ROWS(H$4:H589)-1,5)+1)</f>
        <v>5952.4350000000004</v>
      </c>
      <c r="AH589">
        <f>INDEX($AB$4:$AF$131,ROUNDUP(ROWS(H$4:H589)/5,0),MOD(ROWS(H$4:H589)-1,5)+1)</f>
        <v>3.2349999999999999</v>
      </c>
      <c r="AQ589">
        <f>INDEX($AK$4:$AO$131,ROUNDUP(ROWS(H$4:H589)/5,0),MOD(ROWS(H$4:H589)-1,5)+1)</f>
        <v>3.1751</v>
      </c>
      <c r="AZ589">
        <f>INDEX($AT$4:$AX$131,ROUNDUP(ROWS(H$4:H589)/5,0),MOD(ROWS(H$4:H589)-1,5)+1)</f>
        <v>7.3548</v>
      </c>
      <c r="BI589">
        <f>INDEX($BC$4:$BG$131,ROUNDUP(ROWS(H$4:H589)/5,0),MOD(ROWS(H$4:H589)-1,5)+1)</f>
        <v>9.2349999999999994</v>
      </c>
      <c r="BP589">
        <f>INDEX($BJ$4:$BN$131,ROUNDUP(ROWS(H$4:H589)/5,0),MOD(ROWS(H$4:H589)-1,5)+1)</f>
        <v>30.5853</v>
      </c>
    </row>
    <row r="590" spans="7:68" x14ac:dyDescent="0.2">
      <c r="G590">
        <f>INDEX($A$4:$E$131,ROUNDUP(ROWS(H$4:H590)/5,0),MOD(ROWS(H$4:H590)-1,5)+1)</f>
        <v>9.3905999999999992</v>
      </c>
      <c r="P590">
        <f>INDEX($J$4:$N$131,ROUNDUP(ROWS(H$4:H590)/5,0),MOD(ROWS(H$4:H590)-1,5)+1)</f>
        <v>18.859400000000001</v>
      </c>
      <c r="Y590">
        <f>INDEX($S$4:$W$131,ROUNDUP(ROWS(H$4:H590)/5,0),MOD(ROWS(H$4:H590)-1,5)+1)</f>
        <v>4762.6559999999999</v>
      </c>
      <c r="AH590">
        <f>INDEX($AB$4:$AF$131,ROUNDUP(ROWS(H$4:H590)/5,0),MOD(ROWS(H$4:H590)-1,5)+1)</f>
        <v>4</v>
      </c>
      <c r="AQ590">
        <f>INDEX($AK$4:$AO$131,ROUNDUP(ROWS(H$4:H590)/5,0),MOD(ROWS(H$4:H590)-1,5)+1)</f>
        <v>8.9530999999999992</v>
      </c>
      <c r="AZ590">
        <f>INDEX($AT$4:$AX$131,ROUNDUP(ROWS(H$4:H590)/5,0),MOD(ROWS(H$4:H590)-1,5)+1)</f>
        <v>2.7812999999999999</v>
      </c>
      <c r="BI590">
        <f>INDEX($BC$4:$BG$131,ROUNDUP(ROWS(H$4:H590)/5,0),MOD(ROWS(H$4:H590)-1,5)+1)</f>
        <v>9.4140999999999995</v>
      </c>
      <c r="BP590">
        <f>INDEX($BJ$4:$BN$131,ROUNDUP(ROWS(H$4:H590)/5,0),MOD(ROWS(H$4:H590)-1,5)+1)</f>
        <v>38.414099999999998</v>
      </c>
    </row>
    <row r="591" spans="7:68" x14ac:dyDescent="0.2">
      <c r="G591">
        <f>INDEX($A$4:$E$131,ROUNDUP(ROWS(H$4:H591)/5,0),MOD(ROWS(H$4:H591)-1,5)+1)</f>
        <v>17.690799999999999</v>
      </c>
      <c r="P591">
        <f>INDEX($J$4:$N$131,ROUNDUP(ROWS(H$4:H591)/5,0),MOD(ROWS(H$4:H591)-1,5)+1)</f>
        <v>53.7363</v>
      </c>
      <c r="Y591">
        <f>INDEX($S$4:$W$131,ROUNDUP(ROWS(H$4:H591)/5,0),MOD(ROWS(H$4:H591)-1,5)+1)</f>
        <v>7039.8050000000003</v>
      </c>
      <c r="AH591">
        <f>INDEX($AB$4:$AF$131,ROUNDUP(ROWS(H$4:H591)/5,0),MOD(ROWS(H$4:H591)-1,5)+1)</f>
        <v>5.8672000000000004</v>
      </c>
      <c r="AQ591">
        <f>INDEX($AK$4:$AO$131,ROUNDUP(ROWS(H$4:H591)/5,0),MOD(ROWS(H$4:H591)-1,5)+1)</f>
        <v>19.489599999999999</v>
      </c>
      <c r="AZ591">
        <f>INDEX($AT$4:$AX$131,ROUNDUP(ROWS(H$4:H591)/5,0),MOD(ROWS(H$4:H591)-1,5)+1)</f>
        <v>29.8066</v>
      </c>
      <c r="BI591">
        <f>INDEX($BC$4:$BG$131,ROUNDUP(ROWS(H$4:H591)/5,0),MOD(ROWS(H$4:H591)-1,5)+1)</f>
        <v>6.8451000000000004</v>
      </c>
      <c r="BP591">
        <f>INDEX($BJ$4:$BN$131,ROUNDUP(ROWS(H$4:H591)/5,0),MOD(ROWS(H$4:H591)-1,5)+1)</f>
        <v>41.887999999999998</v>
      </c>
    </row>
    <row r="592" spans="7:68" x14ac:dyDescent="0.2">
      <c r="G592">
        <f>INDEX($A$4:$E$131,ROUNDUP(ROWS(H$4:H592)/5,0),MOD(ROWS(H$4:H592)-1,5)+1)</f>
        <v>54.460900000000002</v>
      </c>
      <c r="P592">
        <f>INDEX($J$4:$N$131,ROUNDUP(ROWS(H$4:H592)/5,0),MOD(ROWS(H$4:H592)-1,5)+1)</f>
        <v>102.4355</v>
      </c>
      <c r="Y592">
        <f>INDEX($S$4:$W$131,ROUNDUP(ROWS(H$4:H592)/5,0),MOD(ROWS(H$4:H592)-1,5)+1)</f>
        <v>3666.3670000000002</v>
      </c>
      <c r="AH592">
        <f>INDEX($AB$4:$AF$131,ROUNDUP(ROWS(H$4:H592)/5,0),MOD(ROWS(H$4:H592)-1,5)+1)</f>
        <v>14.7324</v>
      </c>
      <c r="AQ592">
        <f>INDEX($AK$4:$AO$131,ROUNDUP(ROWS(H$4:H592)/5,0),MOD(ROWS(H$4:H592)-1,5)+1)</f>
        <v>31.041</v>
      </c>
      <c r="AZ592">
        <f>INDEX($AT$4:$AX$131,ROUNDUP(ROWS(H$4:H592)/5,0),MOD(ROWS(H$4:H592)-1,5)+1)</f>
        <v>143.32810000000001</v>
      </c>
      <c r="BI592">
        <f>INDEX($BC$4:$BG$131,ROUNDUP(ROWS(H$4:H592)/5,0),MOD(ROWS(H$4:H592)-1,5)+1)</f>
        <v>6</v>
      </c>
      <c r="BP592">
        <f>INDEX($BJ$4:$BN$131,ROUNDUP(ROWS(H$4:H592)/5,0),MOD(ROWS(H$4:H592)-1,5)+1)</f>
        <v>71.464799999999997</v>
      </c>
    </row>
    <row r="593" spans="7:68" x14ac:dyDescent="0.2">
      <c r="G593">
        <f>INDEX($A$4:$E$131,ROUNDUP(ROWS(H$4:H593)/5,0),MOD(ROWS(H$4:H593)-1,5)+1)</f>
        <v>55.847700000000003</v>
      </c>
      <c r="P593">
        <f>INDEX($J$4:$N$131,ROUNDUP(ROWS(H$4:H593)/5,0),MOD(ROWS(H$4:H593)-1,5)+1)</f>
        <v>27.664100000000001</v>
      </c>
      <c r="Y593">
        <f>INDEX($S$4:$W$131,ROUNDUP(ROWS(H$4:H593)/5,0),MOD(ROWS(H$4:H593)-1,5)+1)</f>
        <v>7051.3280000000004</v>
      </c>
      <c r="AH593">
        <f>INDEX($AB$4:$AF$131,ROUNDUP(ROWS(H$4:H593)/5,0),MOD(ROWS(H$4:H593)-1,5)+1)</f>
        <v>5.0742000000000003</v>
      </c>
      <c r="AQ593">
        <f>INDEX($AK$4:$AO$131,ROUNDUP(ROWS(H$4:H593)/5,0),MOD(ROWS(H$4:H593)-1,5)+1)</f>
        <v>15.109400000000001</v>
      </c>
      <c r="AZ593">
        <f>INDEX($AT$4:$AX$131,ROUNDUP(ROWS(H$4:H593)/5,0),MOD(ROWS(H$4:H593)-1,5)+1)</f>
        <v>22.109400000000001</v>
      </c>
      <c r="BI593">
        <f>INDEX($BC$4:$BG$131,ROUNDUP(ROWS(H$4:H593)/5,0),MOD(ROWS(H$4:H593)-1,5)+1)</f>
        <v>6.2968999999999999</v>
      </c>
      <c r="BP593">
        <f>INDEX($BJ$4:$BN$131,ROUNDUP(ROWS(H$4:H593)/5,0),MOD(ROWS(H$4:H593)-1,5)+1)</f>
        <v>52.445300000000003</v>
      </c>
    </row>
    <row r="594" spans="7:68" x14ac:dyDescent="0.2">
      <c r="G594">
        <f>INDEX($A$4:$E$131,ROUNDUP(ROWS(H$4:H594)/5,0),MOD(ROWS(H$4:H594)-1,5)+1)</f>
        <v>28.934899999999999</v>
      </c>
      <c r="P594">
        <f>INDEX($J$4:$N$131,ROUNDUP(ROWS(H$4:H594)/5,0),MOD(ROWS(H$4:H594)-1,5)+1)</f>
        <v>10.974</v>
      </c>
      <c r="Y594">
        <f>INDEX($S$4:$W$131,ROUNDUP(ROWS(H$4:H594)/5,0),MOD(ROWS(H$4:H594)-1,5)+1)</f>
        <v>8454.3230000000003</v>
      </c>
      <c r="AH594">
        <f>INDEX($AB$4:$AF$131,ROUNDUP(ROWS(H$4:H594)/5,0),MOD(ROWS(H$4:H594)-1,5)+1)</f>
        <v>6</v>
      </c>
      <c r="AQ594">
        <f>INDEX($AK$4:$AO$131,ROUNDUP(ROWS(H$4:H594)/5,0),MOD(ROWS(H$4:H594)-1,5)+1)</f>
        <v>3.9935</v>
      </c>
      <c r="AZ594">
        <f>INDEX($AT$4:$AX$131,ROUNDUP(ROWS(H$4:H594)/5,0),MOD(ROWS(H$4:H594)-1,5)+1)</f>
        <v>10.993499999999999</v>
      </c>
      <c r="BI594">
        <f>INDEX($BC$4:$BG$131,ROUNDUP(ROWS(H$4:H594)/5,0),MOD(ROWS(H$4:H594)-1,5)+1)</f>
        <v>10.013</v>
      </c>
      <c r="BP594">
        <f>INDEX($BJ$4:$BN$131,ROUNDUP(ROWS(H$4:H594)/5,0),MOD(ROWS(H$4:H594)-1,5)+1)</f>
        <v>57.876300000000001</v>
      </c>
    </row>
    <row r="595" spans="7:68" x14ac:dyDescent="0.2">
      <c r="G595">
        <f>INDEX($A$4:$E$131,ROUNDUP(ROWS(H$4:H595)/5,0),MOD(ROWS(H$4:H595)-1,5)+1)</f>
        <v>19</v>
      </c>
      <c r="P595">
        <f>INDEX($J$4:$N$131,ROUNDUP(ROWS(H$4:H595)/5,0),MOD(ROWS(H$4:H595)-1,5)+1)</f>
        <v>7</v>
      </c>
      <c r="Y595">
        <f>INDEX($S$4:$W$131,ROUNDUP(ROWS(H$4:H595)/5,0),MOD(ROWS(H$4:H595)-1,5)+1)</f>
        <v>10640</v>
      </c>
      <c r="AH595">
        <f>INDEX($AB$4:$AF$131,ROUNDUP(ROWS(H$4:H595)/5,0),MOD(ROWS(H$4:H595)-1,5)+1)</f>
        <v>6</v>
      </c>
      <c r="AQ595">
        <f>INDEX($AK$4:$AO$131,ROUNDUP(ROWS(H$4:H595)/5,0),MOD(ROWS(H$4:H595)-1,5)+1)</f>
        <v>3</v>
      </c>
      <c r="AZ595">
        <f>INDEX($AT$4:$AX$131,ROUNDUP(ROWS(H$4:H595)/5,0),MOD(ROWS(H$4:H595)-1,5)+1)</f>
        <v>10</v>
      </c>
      <c r="BI595">
        <f>INDEX($BC$4:$BG$131,ROUNDUP(ROWS(H$4:H595)/5,0),MOD(ROWS(H$4:H595)-1,5)+1)</f>
        <v>12</v>
      </c>
      <c r="BP595">
        <f>INDEX($BJ$4:$BN$131,ROUNDUP(ROWS(H$4:H595)/5,0),MOD(ROWS(H$4:H595)-1,5)+1)</f>
        <v>39</v>
      </c>
    </row>
    <row r="596" spans="7:68" x14ac:dyDescent="0.2">
      <c r="G596">
        <f>INDEX($A$4:$E$131,ROUNDUP(ROWS(H$4:H596)/5,0),MOD(ROWS(H$4:H596)-1,5)+1)</f>
        <v>12.2415</v>
      </c>
      <c r="P596">
        <f>INDEX($J$4:$N$131,ROUNDUP(ROWS(H$4:H596)/5,0),MOD(ROWS(H$4:H596)-1,5)+1)</f>
        <v>11.827500000000001</v>
      </c>
      <c r="Y596">
        <f>INDEX($S$4:$W$131,ROUNDUP(ROWS(H$4:H596)/5,0),MOD(ROWS(H$4:H596)-1,5)+1)</f>
        <v>10253.799999999999</v>
      </c>
      <c r="AH596">
        <f>INDEX($AB$4:$AF$131,ROUNDUP(ROWS(H$4:H596)/5,0),MOD(ROWS(H$4:H596)-1,5)+1)</f>
        <v>2.1379999999999999</v>
      </c>
      <c r="AQ596">
        <f>INDEX($AK$4:$AO$131,ROUNDUP(ROWS(H$4:H596)/5,0),MOD(ROWS(H$4:H596)-1,5)+1)</f>
        <v>10.724</v>
      </c>
      <c r="AZ596">
        <f>INDEX($AT$4:$AX$131,ROUNDUP(ROWS(H$4:H596)/5,0),MOD(ROWS(H$4:H596)-1,5)+1)</f>
        <v>6.1379999999999999</v>
      </c>
      <c r="BI596">
        <f>INDEX($BC$4:$BG$131,ROUNDUP(ROWS(H$4:H596)/5,0),MOD(ROWS(H$4:H596)-1,5)+1)</f>
        <v>6.2069999999999999</v>
      </c>
      <c r="BP596">
        <f>INDEX($BJ$4:$BN$131,ROUNDUP(ROWS(H$4:H596)/5,0),MOD(ROWS(H$4:H596)-1,5)+1)</f>
        <v>46.723999999999997</v>
      </c>
    </row>
    <row r="597" spans="7:68" x14ac:dyDescent="0.2">
      <c r="G597">
        <f>INDEX($A$4:$E$131,ROUNDUP(ROWS(H$4:H597)/5,0),MOD(ROWS(H$4:H597)-1,5)+1)</f>
        <v>60.039099999999998</v>
      </c>
      <c r="P597">
        <f>INDEX($J$4:$N$131,ROUNDUP(ROWS(H$4:H597)/5,0),MOD(ROWS(H$4:H597)-1,5)+1)</f>
        <v>29.552700000000002</v>
      </c>
      <c r="Y597">
        <f>INDEX($S$4:$W$131,ROUNDUP(ROWS(H$4:H597)/5,0),MOD(ROWS(H$4:H597)-1,5)+1)</f>
        <v>4327.5</v>
      </c>
      <c r="AH597">
        <f>INDEX($AB$4:$AF$131,ROUNDUP(ROWS(H$4:H597)/5,0),MOD(ROWS(H$4:H597)-1,5)+1)</f>
        <v>5.6952999999999996</v>
      </c>
      <c r="AQ597">
        <f>INDEX($AK$4:$AO$131,ROUNDUP(ROWS(H$4:H597)/5,0),MOD(ROWS(H$4:H597)-1,5)+1)</f>
        <v>11</v>
      </c>
      <c r="AZ597">
        <f>INDEX($AT$4:$AX$131,ROUNDUP(ROWS(H$4:H597)/5,0),MOD(ROWS(H$4:H597)-1,5)+1)</f>
        <v>20.781300000000002</v>
      </c>
      <c r="BI597">
        <f>INDEX($BC$4:$BG$131,ROUNDUP(ROWS(H$4:H597)/5,0),MOD(ROWS(H$4:H597)-1,5)+1)</f>
        <v>6</v>
      </c>
      <c r="BP597">
        <f>INDEX($BJ$4:$BN$131,ROUNDUP(ROWS(H$4:H597)/5,0),MOD(ROWS(H$4:H597)-1,5)+1)</f>
        <v>71.943399999999997</v>
      </c>
    </row>
    <row r="598" spans="7:68" x14ac:dyDescent="0.2">
      <c r="G598">
        <f>INDEX($A$4:$E$131,ROUNDUP(ROWS(H$4:H598)/5,0),MOD(ROWS(H$4:H598)-1,5)+1)</f>
        <v>12.872400000000001</v>
      </c>
      <c r="P598">
        <f>INDEX($J$4:$N$131,ROUNDUP(ROWS(H$4:H598)/5,0),MOD(ROWS(H$4:H598)-1,5)+1)</f>
        <v>6.3177000000000003</v>
      </c>
      <c r="Y598">
        <f>INDEX($S$4:$W$131,ROUNDUP(ROWS(H$4:H598)/5,0),MOD(ROWS(H$4:H598)-1,5)+1)</f>
        <v>16357.45</v>
      </c>
      <c r="AH598">
        <f>INDEX($AB$4:$AF$131,ROUNDUP(ROWS(H$4:H598)/5,0),MOD(ROWS(H$4:H598)-1,5)+1)</f>
        <v>2.4740000000000002</v>
      </c>
      <c r="AQ598">
        <f>INDEX($AK$4:$AO$131,ROUNDUP(ROWS(H$4:H598)/5,0),MOD(ROWS(H$4:H598)-1,5)+1)</f>
        <v>3.0663999999999998</v>
      </c>
      <c r="AZ598">
        <f>INDEX($AT$4:$AX$131,ROUNDUP(ROWS(H$4:H598)/5,0),MOD(ROWS(H$4:H598)-1,5)+1)</f>
        <v>3.4883000000000002</v>
      </c>
      <c r="BI598">
        <f>INDEX($BC$4:$BG$131,ROUNDUP(ROWS(H$4:H598)/5,0),MOD(ROWS(H$4:H598)-1,5)+1)</f>
        <v>13.052099999999999</v>
      </c>
      <c r="BP598">
        <f>INDEX($BJ$4:$BN$131,ROUNDUP(ROWS(H$4:H598)/5,0),MOD(ROWS(H$4:H598)-1,5)+1)</f>
        <v>50.199199999999998</v>
      </c>
    </row>
    <row r="599" spans="7:68" x14ac:dyDescent="0.2">
      <c r="G599">
        <f>INDEX($A$4:$E$131,ROUNDUP(ROWS(H$4:H599)/5,0),MOD(ROWS(H$4:H599)-1,5)+1)</f>
        <v>16.078099999999999</v>
      </c>
      <c r="P599">
        <f>INDEX($J$4:$N$131,ROUNDUP(ROWS(H$4:H599)/5,0),MOD(ROWS(H$4:H599)-1,5)+1)</f>
        <v>8.8788999999999998</v>
      </c>
      <c r="Y599">
        <f>INDEX($S$4:$W$131,ROUNDUP(ROWS(H$4:H599)/5,0),MOD(ROWS(H$4:H599)-1,5)+1)</f>
        <v>134274.4</v>
      </c>
      <c r="AH599">
        <f>INDEX($AB$4:$AF$131,ROUNDUP(ROWS(H$4:H599)/5,0),MOD(ROWS(H$4:H599)-1,5)+1)</f>
        <v>7.8788999999999998</v>
      </c>
      <c r="AQ599">
        <f>INDEX($AK$4:$AO$131,ROUNDUP(ROWS(H$4:H599)/5,0),MOD(ROWS(H$4:H599)-1,5)+1)</f>
        <v>5.3593999999999999</v>
      </c>
      <c r="AZ599">
        <f>INDEX($AT$4:$AX$131,ROUNDUP(ROWS(H$4:H599)/5,0),MOD(ROWS(H$4:H599)-1,5)+1)</f>
        <v>7.7187999999999999</v>
      </c>
      <c r="BI599">
        <f>INDEX($BC$4:$BG$131,ROUNDUP(ROWS(H$4:H599)/5,0),MOD(ROWS(H$4:H599)-1,5)+1)</f>
        <v>11.480499999999999</v>
      </c>
      <c r="BP599">
        <f>INDEX($BJ$4:$BN$131,ROUNDUP(ROWS(H$4:H599)/5,0),MOD(ROWS(H$4:H599)-1,5)+1)</f>
        <v>48.679699999999997</v>
      </c>
    </row>
    <row r="600" spans="7:68" x14ac:dyDescent="0.2">
      <c r="G600">
        <f>INDEX($A$4:$E$131,ROUNDUP(ROWS(H$4:H600)/5,0),MOD(ROWS(H$4:H600)-1,5)+1)</f>
        <v>77.304000000000002</v>
      </c>
      <c r="P600">
        <f>INDEX($J$4:$N$131,ROUNDUP(ROWS(H$4:H600)/5,0),MOD(ROWS(H$4:H600)-1,5)+1)</f>
        <v>20.0124</v>
      </c>
      <c r="Y600">
        <f>INDEX($S$4:$W$131,ROUNDUP(ROWS(H$4:H600)/5,0),MOD(ROWS(H$4:H600)-1,5)+1)</f>
        <v>47998.33</v>
      </c>
      <c r="AH600">
        <f>INDEX($AB$4:$AF$131,ROUNDUP(ROWS(H$4:H600)/5,0),MOD(ROWS(H$4:H600)-1,5)+1)</f>
        <v>5.1490999999999998</v>
      </c>
      <c r="AQ600">
        <f>INDEX($AK$4:$AO$131,ROUNDUP(ROWS(H$4:H600)/5,0),MOD(ROWS(H$4:H600)-1,5)+1)</f>
        <v>16.0124</v>
      </c>
      <c r="AZ600">
        <f>INDEX($AT$4:$AX$131,ROUNDUP(ROWS(H$4:H600)/5,0),MOD(ROWS(H$4:H600)-1,5)+1)</f>
        <v>19.782599999999999</v>
      </c>
      <c r="BI600">
        <f>INDEX($BC$4:$BG$131,ROUNDUP(ROWS(H$4:H600)/5,0),MOD(ROWS(H$4:H600)-1,5)+1)</f>
        <v>10.229799999999999</v>
      </c>
      <c r="BP600">
        <f>INDEX($BJ$4:$BN$131,ROUNDUP(ROWS(H$4:H600)/5,0),MOD(ROWS(H$4:H600)-1,5)+1)</f>
        <v>78.266900000000007</v>
      </c>
    </row>
    <row r="601" spans="7:68" x14ac:dyDescent="0.2">
      <c r="G601">
        <f>INDEX($A$4:$E$131,ROUNDUP(ROWS(H$4:H601)/5,0),MOD(ROWS(H$4:H601)-1,5)+1)</f>
        <v>95.727199999999996</v>
      </c>
      <c r="P601">
        <f>INDEX($J$4:$N$131,ROUNDUP(ROWS(H$4:H601)/5,0),MOD(ROWS(H$4:H601)-1,5)+1)</f>
        <v>36.089799999999997</v>
      </c>
      <c r="Y601">
        <f>INDEX($S$4:$W$131,ROUNDUP(ROWS(H$4:H601)/5,0),MOD(ROWS(H$4:H601)-1,5)+1)</f>
        <v>9240.5210000000006</v>
      </c>
      <c r="AH601">
        <f>INDEX($AB$4:$AF$131,ROUNDUP(ROWS(H$4:H601)/5,0),MOD(ROWS(H$4:H601)-1,5)+1)</f>
        <v>4.7271999999999998</v>
      </c>
      <c r="AQ601">
        <f>INDEX($AK$4:$AO$131,ROUNDUP(ROWS(H$4:H601)/5,0),MOD(ROWS(H$4:H601)-1,5)+1)</f>
        <v>32.089799999999997</v>
      </c>
      <c r="AZ601">
        <f>INDEX($AT$4:$AX$131,ROUNDUP(ROWS(H$4:H601)/5,0),MOD(ROWS(H$4:H601)-1,5)+1)</f>
        <v>34.635399999999997</v>
      </c>
      <c r="BI601">
        <f>INDEX($BC$4:$BG$131,ROUNDUP(ROWS(H$4:H601)/5,0),MOD(ROWS(H$4:H601)-1,5)+1)</f>
        <v>7.8183999999999996</v>
      </c>
      <c r="BP601">
        <f>INDEX($BJ$4:$BN$131,ROUNDUP(ROWS(H$4:H601)/5,0),MOD(ROWS(H$4:H601)-1,5)+1)</f>
        <v>110.998</v>
      </c>
    </row>
    <row r="602" spans="7:68" x14ac:dyDescent="0.2">
      <c r="G602">
        <f>INDEX($A$4:$E$131,ROUNDUP(ROWS(H$4:H602)/5,0),MOD(ROWS(H$4:H602)-1,5)+1)</f>
        <v>88.473299999999995</v>
      </c>
      <c r="P602">
        <f>INDEX($J$4:$N$131,ROUNDUP(ROWS(H$4:H602)/5,0),MOD(ROWS(H$4:H602)-1,5)+1)</f>
        <v>28.683599999999998</v>
      </c>
      <c r="Y602">
        <f>INDEX($S$4:$W$131,ROUNDUP(ROWS(H$4:H602)/5,0),MOD(ROWS(H$4:H602)-1,5)+1)</f>
        <v>9234.8559999999998</v>
      </c>
      <c r="AH602">
        <f>INDEX($AB$4:$AF$131,ROUNDUP(ROWS(H$4:H602)/5,0),MOD(ROWS(H$4:H602)-1,5)+1)</f>
        <v>6.3685</v>
      </c>
      <c r="AQ602">
        <f>INDEX($AK$4:$AO$131,ROUNDUP(ROWS(H$4:H602)/5,0),MOD(ROWS(H$4:H602)-1,5)+1)</f>
        <v>19.209599999999998</v>
      </c>
      <c r="AZ602">
        <f>INDEX($AT$4:$AX$131,ROUNDUP(ROWS(H$4:H602)/5,0),MOD(ROWS(H$4:H602)-1,5)+1)</f>
        <v>30.104800000000001</v>
      </c>
      <c r="BI602">
        <f>INDEX($BC$4:$BG$131,ROUNDUP(ROWS(H$4:H602)/5,0),MOD(ROWS(H$4:H602)-1,5)+1)</f>
        <v>8.3684999999999992</v>
      </c>
      <c r="BP602">
        <f>INDEX($BJ$4:$BN$131,ROUNDUP(ROWS(H$4:H602)/5,0),MOD(ROWS(H$4:H602)-1,5)+1)</f>
        <v>84.419300000000007</v>
      </c>
    </row>
    <row r="603" spans="7:68" x14ac:dyDescent="0.2">
      <c r="G603">
        <f>INDEX($A$4:$E$131,ROUNDUP(ROWS(H$4:H603)/5,0),MOD(ROWS(H$4:H603)-1,5)+1)</f>
        <v>49.125</v>
      </c>
      <c r="P603">
        <f>INDEX($J$4:$N$131,ROUNDUP(ROWS(H$4:H603)/5,0),MOD(ROWS(H$4:H603)-1,5)+1)</f>
        <v>10.1875</v>
      </c>
      <c r="Y603">
        <f>INDEX($S$4:$W$131,ROUNDUP(ROWS(H$4:H603)/5,0),MOD(ROWS(H$4:H603)-1,5)+1)</f>
        <v>8546.25</v>
      </c>
      <c r="AH603">
        <f>INDEX($AB$4:$AF$131,ROUNDUP(ROWS(H$4:H603)/5,0),MOD(ROWS(H$4:H603)-1,5)+1)</f>
        <v>4.4375</v>
      </c>
      <c r="AQ603">
        <f>INDEX($AK$4:$AO$131,ROUNDUP(ROWS(H$4:H603)/5,0),MOD(ROWS(H$4:H603)-1,5)+1)</f>
        <v>4.5937999999999999</v>
      </c>
      <c r="AZ603">
        <f>INDEX($AT$4:$AX$131,ROUNDUP(ROWS(H$4:H603)/5,0),MOD(ROWS(H$4:H603)-1,5)+1)</f>
        <v>15.75</v>
      </c>
      <c r="BI603">
        <f>INDEX($BC$4:$BG$131,ROUNDUP(ROWS(H$4:H603)/5,0),MOD(ROWS(H$4:H603)-1,5)+1)</f>
        <v>9</v>
      </c>
      <c r="BP603">
        <f>INDEX($BJ$4:$BN$131,ROUNDUP(ROWS(H$4:H603)/5,0),MOD(ROWS(H$4:H603)-1,5)+1)</f>
        <v>50.703099999999999</v>
      </c>
    </row>
    <row r="604" spans="7:68" x14ac:dyDescent="0.2">
      <c r="G604">
        <f>INDEX($A$4:$E$131,ROUNDUP(ROWS(H$4:H604)/5,0),MOD(ROWS(H$4:H604)-1,5)+1)</f>
        <v>43.4557</v>
      </c>
      <c r="P604">
        <f>INDEX($J$4:$N$131,ROUNDUP(ROWS(H$4:H604)/5,0),MOD(ROWS(H$4:H604)-1,5)+1)</f>
        <v>8.1628000000000007</v>
      </c>
      <c r="Y604">
        <f>INDEX($S$4:$W$131,ROUNDUP(ROWS(H$4:H604)/5,0),MOD(ROWS(H$4:H604)-1,5)+1)</f>
        <v>7901.393</v>
      </c>
      <c r="AH604">
        <f>INDEX($AB$4:$AF$131,ROUNDUP(ROWS(H$4:H604)/5,0),MOD(ROWS(H$4:H604)-1,5)+1)</f>
        <v>4.5488</v>
      </c>
      <c r="AQ604">
        <f>INDEX($AK$4:$AO$131,ROUNDUP(ROWS(H$4:H604)/5,0),MOD(ROWS(H$4:H604)-1,5)+1)</f>
        <v>5.6464999999999996</v>
      </c>
      <c r="AZ604">
        <f>INDEX($AT$4:$AX$131,ROUNDUP(ROWS(H$4:H604)/5,0),MOD(ROWS(H$4:H604)-1,5)+1)</f>
        <v>12.065099999999999</v>
      </c>
      <c r="BI604">
        <f>INDEX($BC$4:$BG$131,ROUNDUP(ROWS(H$4:H604)/5,0),MOD(ROWS(H$4:H604)-1,5)+1)</f>
        <v>9.5162999999999993</v>
      </c>
      <c r="BP604">
        <f>INDEX($BJ$4:$BN$131,ROUNDUP(ROWS(H$4:H604)/5,0),MOD(ROWS(H$4:H604)-1,5)+1)</f>
        <v>71.976600000000005</v>
      </c>
    </row>
    <row r="605" spans="7:68" x14ac:dyDescent="0.2">
      <c r="G605">
        <f>INDEX($A$4:$E$131,ROUNDUP(ROWS(H$4:H605)/5,0),MOD(ROWS(H$4:H605)-1,5)+1)</f>
        <v>52.296900000000001</v>
      </c>
      <c r="P605">
        <f>INDEX($J$4:$N$131,ROUNDUP(ROWS(H$4:H605)/5,0),MOD(ROWS(H$4:H605)-1,5)+1)</f>
        <v>16.135400000000001</v>
      </c>
      <c r="Y605">
        <f>INDEX($S$4:$W$131,ROUNDUP(ROWS(H$4:H605)/5,0),MOD(ROWS(H$4:H605)-1,5)+1)</f>
        <v>8044.0370000000003</v>
      </c>
      <c r="AH605">
        <f>INDEX($AB$4:$AF$131,ROUNDUP(ROWS(H$4:H605)/5,0),MOD(ROWS(H$4:H605)-1,5)+1)</f>
        <v>5.6081000000000003</v>
      </c>
      <c r="AQ605">
        <f>INDEX($AK$4:$AO$131,ROUNDUP(ROWS(H$4:H605)/5,0),MOD(ROWS(H$4:H605)-1,5)+1)</f>
        <v>9.2161000000000008</v>
      </c>
      <c r="AZ605">
        <f>INDEX($AT$4:$AX$131,ROUNDUP(ROWS(H$4:H605)/5,0),MOD(ROWS(H$4:H605)-1,5)+1)</f>
        <v>16.351600000000001</v>
      </c>
      <c r="BI605">
        <f>INDEX($BC$4:$BG$131,ROUNDUP(ROWS(H$4:H605)/5,0),MOD(ROWS(H$4:H605)-1,5)+1)</f>
        <v>8.8241999999999994</v>
      </c>
      <c r="BP605">
        <f>INDEX($BJ$4:$BN$131,ROUNDUP(ROWS(H$4:H605)/5,0),MOD(ROWS(H$4:H605)-1,5)+1)</f>
        <v>97.864599999999996</v>
      </c>
    </row>
    <row r="606" spans="7:68" x14ac:dyDescent="0.2">
      <c r="G606">
        <f>INDEX($A$4:$E$131,ROUNDUP(ROWS(H$4:H606)/5,0),MOD(ROWS(H$4:H606)-1,5)+1)</f>
        <v>35.924500000000002</v>
      </c>
      <c r="P606">
        <f>INDEX($J$4:$N$131,ROUNDUP(ROWS(H$4:H606)/5,0),MOD(ROWS(H$4:H606)-1,5)+1)</f>
        <v>29.541699999999999</v>
      </c>
      <c r="Y606">
        <f>INDEX($S$4:$W$131,ROUNDUP(ROWS(H$4:H606)/5,0),MOD(ROWS(H$4:H606)-1,5)+1)</f>
        <v>8941.1720000000005</v>
      </c>
      <c r="AH606">
        <f>INDEX($AB$4:$AF$131,ROUNDUP(ROWS(H$4:H606)/5,0),MOD(ROWS(H$4:H606)-1,5)+1)</f>
        <v>4.4661</v>
      </c>
      <c r="AQ606">
        <f>INDEX($AK$4:$AO$131,ROUNDUP(ROWS(H$4:H606)/5,0),MOD(ROWS(H$4:H606)-1,5)+1)</f>
        <v>7.1992000000000003</v>
      </c>
      <c r="AZ606">
        <f>INDEX($AT$4:$AX$131,ROUNDUP(ROWS(H$4:H606)/5,0),MOD(ROWS(H$4:H606)-1,5)+1)</f>
        <v>15.1953</v>
      </c>
      <c r="BI606">
        <f>INDEX($BC$4:$BG$131,ROUNDUP(ROWS(H$4:H606)/5,0),MOD(ROWS(H$4:H606)-1,5)+1)</f>
        <v>7.2668999999999997</v>
      </c>
      <c r="BP606">
        <f>INDEX($BJ$4:$BN$131,ROUNDUP(ROWS(H$4:H606)/5,0),MOD(ROWS(H$4:H606)-1,5)+1)</f>
        <v>86.326800000000006</v>
      </c>
    </row>
    <row r="607" spans="7:68" x14ac:dyDescent="0.2">
      <c r="G607">
        <f>INDEX($A$4:$E$131,ROUNDUP(ROWS(H$4:H607)/5,0),MOD(ROWS(H$4:H607)-1,5)+1)</f>
        <v>11.8431</v>
      </c>
      <c r="P607">
        <f>INDEX($J$4:$N$131,ROUNDUP(ROWS(H$4:H607)/5,0),MOD(ROWS(H$4:H607)-1,5)+1)</f>
        <v>44.400399999999998</v>
      </c>
      <c r="Y607">
        <f>INDEX($S$4:$W$131,ROUNDUP(ROWS(H$4:H607)/5,0),MOD(ROWS(H$4:H607)-1,5)+1)</f>
        <v>11751</v>
      </c>
      <c r="AH607">
        <f>INDEX($AB$4:$AF$131,ROUNDUP(ROWS(H$4:H607)/5,0),MOD(ROWS(H$4:H607)-1,5)+1)</f>
        <v>2.8313999999999999</v>
      </c>
      <c r="AQ607">
        <f>INDEX($AK$4:$AO$131,ROUNDUP(ROWS(H$4:H607)/5,0),MOD(ROWS(H$4:H607)-1,5)+1)</f>
        <v>4.4941000000000004</v>
      </c>
      <c r="AZ607">
        <f>INDEX($AT$4:$AX$131,ROUNDUP(ROWS(H$4:H607)/5,0),MOD(ROWS(H$4:H607)-1,5)+1)</f>
        <v>3.5175999999999998</v>
      </c>
      <c r="BI607">
        <f>INDEX($BC$4:$BG$131,ROUNDUP(ROWS(H$4:H607)/5,0),MOD(ROWS(H$4:H607)-1,5)+1)</f>
        <v>7.6627999999999998</v>
      </c>
      <c r="BP607">
        <f>INDEX($BJ$4:$BN$131,ROUNDUP(ROWS(H$4:H607)/5,0),MOD(ROWS(H$4:H607)-1,5)+1)</f>
        <v>61.255200000000002</v>
      </c>
    </row>
    <row r="608" spans="7:68" x14ac:dyDescent="0.2">
      <c r="G608">
        <f>INDEX($A$4:$E$131,ROUNDUP(ROWS(H$4:H608)/5,0),MOD(ROWS(H$4:H608)-1,5)+1)</f>
        <v>16.730499999999999</v>
      </c>
      <c r="P608">
        <f>INDEX($J$4:$N$131,ROUNDUP(ROWS(H$4:H608)/5,0),MOD(ROWS(H$4:H608)-1,5)+1)</f>
        <v>2.0859000000000001</v>
      </c>
      <c r="Y608">
        <f>INDEX($S$4:$W$131,ROUNDUP(ROWS(H$4:H608)/5,0),MOD(ROWS(H$4:H608)-1,5)+1)</f>
        <v>9391.5630000000001</v>
      </c>
      <c r="AH608">
        <f>INDEX($AB$4:$AF$131,ROUNDUP(ROWS(H$4:H608)/5,0),MOD(ROWS(H$4:H608)-1,5)+1)</f>
        <v>2.0859000000000001</v>
      </c>
      <c r="AQ608">
        <f>INDEX($AK$4:$AO$131,ROUNDUP(ROWS(H$4:H608)/5,0),MOD(ROWS(H$4:H608)-1,5)+1)</f>
        <v>2.0859000000000001</v>
      </c>
      <c r="AZ608">
        <f>INDEX($AT$4:$AX$131,ROUNDUP(ROWS(H$4:H608)/5,0),MOD(ROWS(H$4:H608)-1,5)+1)</f>
        <v>11.042999999999999</v>
      </c>
      <c r="BI608">
        <f>INDEX($BC$4:$BG$131,ROUNDUP(ROWS(H$4:H608)/5,0),MOD(ROWS(H$4:H608)-1,5)+1)</f>
        <v>6.1288999999999998</v>
      </c>
      <c r="BP608">
        <f>INDEX($BJ$4:$BN$131,ROUNDUP(ROWS(H$4:H608)/5,0),MOD(ROWS(H$4:H608)-1,5)+1)</f>
        <v>28.2148</v>
      </c>
    </row>
    <row r="609" spans="7:68" x14ac:dyDescent="0.2">
      <c r="G609">
        <f>INDEX($A$4:$E$131,ROUNDUP(ROWS(H$4:H609)/5,0),MOD(ROWS(H$4:H609)-1,5)+1)</f>
        <v>33</v>
      </c>
      <c r="P609">
        <f>INDEX($J$4:$N$131,ROUNDUP(ROWS(H$4:H609)/5,0),MOD(ROWS(H$4:H609)-1,5)+1)</f>
        <v>4</v>
      </c>
      <c r="Y609">
        <f>INDEX($S$4:$W$131,ROUNDUP(ROWS(H$4:H609)/5,0),MOD(ROWS(H$4:H609)-1,5)+1)</f>
        <v>10540</v>
      </c>
      <c r="AH609">
        <f>INDEX($AB$4:$AF$131,ROUNDUP(ROWS(H$4:H609)/5,0),MOD(ROWS(H$4:H609)-1,5)+1)</f>
        <v>4</v>
      </c>
      <c r="AQ609">
        <f>INDEX($AK$4:$AO$131,ROUNDUP(ROWS(H$4:H609)/5,0),MOD(ROWS(H$4:H609)-1,5)+1)</f>
        <v>4</v>
      </c>
      <c r="AZ609">
        <f>INDEX($AT$4:$AX$131,ROUNDUP(ROWS(H$4:H609)/5,0),MOD(ROWS(H$4:H609)-1,5)+1)</f>
        <v>12</v>
      </c>
      <c r="BI609">
        <f>INDEX($BC$4:$BG$131,ROUNDUP(ROWS(H$4:H609)/5,0),MOD(ROWS(H$4:H609)-1,5)+1)</f>
        <v>9</v>
      </c>
      <c r="BP609">
        <f>INDEX($BJ$4:$BN$131,ROUNDUP(ROWS(H$4:H609)/5,0),MOD(ROWS(H$4:H609)-1,5)+1)</f>
        <v>33</v>
      </c>
    </row>
    <row r="610" spans="7:68" x14ac:dyDescent="0.2">
      <c r="G610">
        <f>INDEX($A$4:$E$131,ROUNDUP(ROWS(H$4:H610)/5,0),MOD(ROWS(H$4:H610)-1,5)+1)</f>
        <v>30.25</v>
      </c>
      <c r="P610">
        <f>INDEX($J$4:$N$131,ROUNDUP(ROWS(H$4:H610)/5,0),MOD(ROWS(H$4:H610)-1,5)+1)</f>
        <v>9.5</v>
      </c>
      <c r="Y610">
        <f>INDEX($S$4:$W$131,ROUNDUP(ROWS(H$4:H610)/5,0),MOD(ROWS(H$4:H610)-1,5)+1)</f>
        <v>14756.67</v>
      </c>
      <c r="AH610">
        <f>INDEX($AB$4:$AF$131,ROUNDUP(ROWS(H$4:H610)/5,0),MOD(ROWS(H$4:H610)-1,5)+1)</f>
        <v>4</v>
      </c>
      <c r="AQ610">
        <f>INDEX($AK$4:$AO$131,ROUNDUP(ROWS(H$4:H610)/5,0),MOD(ROWS(H$4:H610)-1,5)+1)</f>
        <v>5.8333000000000004</v>
      </c>
      <c r="AZ610">
        <f>INDEX($AT$4:$AX$131,ROUNDUP(ROWS(H$4:H610)/5,0),MOD(ROWS(H$4:H610)-1,5)+1)</f>
        <v>12</v>
      </c>
      <c r="BI610">
        <f>INDEX($BC$4:$BG$131,ROUNDUP(ROWS(H$4:H610)/5,0),MOD(ROWS(H$4:H610)-1,5)+1)</f>
        <v>9.9167000000000005</v>
      </c>
      <c r="BP610">
        <f>INDEX($BJ$4:$BN$131,ROUNDUP(ROWS(H$4:H610)/5,0),MOD(ROWS(H$4:H610)-1,5)+1)</f>
        <v>33</v>
      </c>
    </row>
    <row r="611" spans="7:68" x14ac:dyDescent="0.2">
      <c r="G611">
        <f>INDEX($A$4:$E$131,ROUNDUP(ROWS(H$4:H611)/5,0),MOD(ROWS(H$4:H611)-1,5)+1)</f>
        <v>20.515599999999999</v>
      </c>
      <c r="P611">
        <f>INDEX($J$4:$N$131,ROUNDUP(ROWS(H$4:H611)/5,0),MOD(ROWS(H$4:H611)-1,5)+1)</f>
        <v>6.8384999999999998</v>
      </c>
      <c r="Y611">
        <f>INDEX($S$4:$W$131,ROUNDUP(ROWS(H$4:H611)/5,0),MOD(ROWS(H$4:H611)-1,5)+1)</f>
        <v>6604.0630000000001</v>
      </c>
      <c r="AH611">
        <f>INDEX($AB$4:$AF$131,ROUNDUP(ROWS(H$4:H611)/5,0),MOD(ROWS(H$4:H611)-1,5)+1)</f>
        <v>5.5807000000000002</v>
      </c>
      <c r="AQ611">
        <f>INDEX($AK$4:$AO$131,ROUNDUP(ROWS(H$4:H611)/5,0),MOD(ROWS(H$4:H611)-1,5)+1)</f>
        <v>17.065100000000001</v>
      </c>
      <c r="AZ611">
        <f>INDEX($AT$4:$AX$131,ROUNDUP(ROWS(H$4:H611)/5,0),MOD(ROWS(H$4:H611)-1,5)+1)</f>
        <v>47.566400000000002</v>
      </c>
      <c r="BI611">
        <f>INDEX($BC$4:$BG$131,ROUNDUP(ROWS(H$4:H611)/5,0),MOD(ROWS(H$4:H611)-1,5)+1)</f>
        <v>6.8384999999999998</v>
      </c>
      <c r="BP611">
        <f>INDEX($BJ$4:$BN$131,ROUNDUP(ROWS(H$4:H611)/5,0),MOD(ROWS(H$4:H611)-1,5)+1)</f>
        <v>45.645800000000001</v>
      </c>
    </row>
    <row r="612" spans="7:68" x14ac:dyDescent="0.2">
      <c r="G612">
        <f>INDEX($A$4:$E$131,ROUNDUP(ROWS(H$4:H612)/5,0),MOD(ROWS(H$4:H612)-1,5)+1)</f>
        <v>24.6341</v>
      </c>
      <c r="P612">
        <f>INDEX($J$4:$N$131,ROUNDUP(ROWS(H$4:H612)/5,0),MOD(ROWS(H$4:H612)-1,5)+1)</f>
        <v>23.912099999999999</v>
      </c>
      <c r="Y612">
        <f>INDEX($S$4:$W$131,ROUNDUP(ROWS(H$4:H612)/5,0),MOD(ROWS(H$4:H612)-1,5)+1)</f>
        <v>13893.13</v>
      </c>
      <c r="AH612">
        <f>INDEX($AB$4:$AF$131,ROUNDUP(ROWS(H$4:H612)/5,0),MOD(ROWS(H$4:H612)-1,5)+1)</f>
        <v>11.970700000000001</v>
      </c>
      <c r="AQ612">
        <f>INDEX($AK$4:$AO$131,ROUNDUP(ROWS(H$4:H612)/5,0),MOD(ROWS(H$4:H612)-1,5)+1)</f>
        <v>12.702500000000001</v>
      </c>
      <c r="AZ612">
        <f>INDEX($AT$4:$AX$131,ROUNDUP(ROWS(H$4:H612)/5,0),MOD(ROWS(H$4:H612)-1,5)+1)</f>
        <v>43.068399999999997</v>
      </c>
      <c r="BI612">
        <f>INDEX($BC$4:$BG$131,ROUNDUP(ROWS(H$4:H612)/5,0),MOD(ROWS(H$4:H612)-1,5)+1)</f>
        <v>5.3365999999999998</v>
      </c>
      <c r="BP612">
        <f>INDEX($BJ$4:$BN$131,ROUNDUP(ROWS(H$4:H612)/5,0),MOD(ROWS(H$4:H612)-1,5)+1)</f>
        <v>42.365900000000003</v>
      </c>
    </row>
    <row r="613" spans="7:68" x14ac:dyDescent="0.2">
      <c r="G613">
        <f>INDEX($A$4:$E$131,ROUNDUP(ROWS(H$4:H613)/5,0),MOD(ROWS(H$4:H613)-1,5)+1)</f>
        <v>28.563199999999998</v>
      </c>
      <c r="P613">
        <f>INDEX($J$4:$N$131,ROUNDUP(ROWS(H$4:H613)/5,0),MOD(ROWS(H$4:H613)-1,5)+1)</f>
        <v>23.426400000000001</v>
      </c>
      <c r="Y613">
        <f>INDEX($S$4:$W$131,ROUNDUP(ROWS(H$4:H613)/5,0),MOD(ROWS(H$4:H613)-1,5)+1)</f>
        <v>18120.53</v>
      </c>
      <c r="AH613">
        <f>INDEX($AB$4:$AF$131,ROUNDUP(ROWS(H$4:H613)/5,0),MOD(ROWS(H$4:H613)-1,5)+1)</f>
        <v>56.673200000000001</v>
      </c>
      <c r="AQ613">
        <f>INDEX($AK$4:$AO$131,ROUNDUP(ROWS(H$4:H613)/5,0),MOD(ROWS(H$4:H613)-1,5)+1)</f>
        <v>14.0684</v>
      </c>
      <c r="AZ613">
        <f>INDEX($AT$4:$AX$131,ROUNDUP(ROWS(H$4:H613)/5,0),MOD(ROWS(H$4:H613)-1,5)+1)</f>
        <v>129.48310000000001</v>
      </c>
      <c r="BI613">
        <f>INDEX($BC$4:$BG$131,ROUNDUP(ROWS(H$4:H613)/5,0),MOD(ROWS(H$4:H613)-1,5)+1)</f>
        <v>6.1262999999999996</v>
      </c>
      <c r="BP613">
        <f>INDEX($BJ$4:$BN$131,ROUNDUP(ROWS(H$4:H613)/5,0),MOD(ROWS(H$4:H613)-1,5)+1)</f>
        <v>69.410200000000003</v>
      </c>
    </row>
    <row r="614" spans="7:68" x14ac:dyDescent="0.2">
      <c r="G614">
        <f>INDEX($A$4:$E$131,ROUNDUP(ROWS(H$4:H614)/5,0),MOD(ROWS(H$4:H614)-1,5)+1)</f>
        <v>34.662100000000002</v>
      </c>
      <c r="P614">
        <f>INDEX($J$4:$N$131,ROUNDUP(ROWS(H$4:H614)/5,0),MOD(ROWS(H$4:H614)-1,5)+1)</f>
        <v>17.7422</v>
      </c>
      <c r="Y614">
        <f>INDEX($S$4:$W$131,ROUNDUP(ROWS(H$4:H614)/5,0),MOD(ROWS(H$4:H614)-1,5)+1)</f>
        <v>18031.990000000002</v>
      </c>
      <c r="AH614">
        <f>INDEX($AB$4:$AF$131,ROUNDUP(ROWS(H$4:H614)/5,0),MOD(ROWS(H$4:H614)-1,5)+1)</f>
        <v>52.414099999999998</v>
      </c>
      <c r="AQ614">
        <f>INDEX($AK$4:$AO$131,ROUNDUP(ROWS(H$4:H614)/5,0),MOD(ROWS(H$4:H614)-1,5)+1)</f>
        <v>14.9512</v>
      </c>
      <c r="AZ614">
        <f>INDEX($AT$4:$AX$131,ROUNDUP(ROWS(H$4:H614)/5,0),MOD(ROWS(H$4:H614)-1,5)+1)</f>
        <v>120.9883</v>
      </c>
      <c r="BI614">
        <f>INDEX($BC$4:$BG$131,ROUNDUP(ROWS(H$4:H614)/5,0),MOD(ROWS(H$4:H614)-1,5)+1)</f>
        <v>7.4355000000000002</v>
      </c>
      <c r="BP614">
        <f>INDEX($BJ$4:$BN$131,ROUNDUP(ROWS(H$4:H614)/5,0),MOD(ROWS(H$4:H614)-1,5)+1)</f>
        <v>76.449200000000005</v>
      </c>
    </row>
    <row r="615" spans="7:68" x14ac:dyDescent="0.2">
      <c r="G615">
        <f>INDEX($A$4:$E$131,ROUNDUP(ROWS(H$4:H615)/5,0),MOD(ROWS(H$4:H615)-1,5)+1)</f>
        <v>46.311199999999999</v>
      </c>
      <c r="P615">
        <f>INDEX($J$4:$N$131,ROUNDUP(ROWS(H$4:H615)/5,0),MOD(ROWS(H$4:H615)-1,5)+1)</f>
        <v>25.542999999999999</v>
      </c>
      <c r="Y615">
        <f>INDEX($S$4:$W$131,ROUNDUP(ROWS(H$4:H615)/5,0),MOD(ROWS(H$4:H615)-1,5)+1)</f>
        <v>15552.96</v>
      </c>
      <c r="AH615">
        <f>INDEX($AB$4:$AF$131,ROUNDUP(ROWS(H$4:H615)/5,0),MOD(ROWS(H$4:H615)-1,5)+1)</f>
        <v>9.9270999999999994</v>
      </c>
      <c r="AQ615">
        <f>INDEX($AK$4:$AO$131,ROUNDUP(ROWS(H$4:H615)/5,0),MOD(ROWS(H$4:H615)-1,5)+1)</f>
        <v>10.0762</v>
      </c>
      <c r="AZ615">
        <f>INDEX($AT$4:$AX$131,ROUNDUP(ROWS(H$4:H615)/5,0),MOD(ROWS(H$4:H615)-1,5)+1)</f>
        <v>19.0794</v>
      </c>
      <c r="BI615">
        <f>INDEX($BC$4:$BG$131,ROUNDUP(ROWS(H$4:H615)/5,0),MOD(ROWS(H$4:H615)-1,5)+1)</f>
        <v>7.0762</v>
      </c>
      <c r="BP615">
        <f>INDEX($BJ$4:$BN$131,ROUNDUP(ROWS(H$4:H615)/5,0),MOD(ROWS(H$4:H615)-1,5)+1)</f>
        <v>50.688800000000001</v>
      </c>
    </row>
    <row r="616" spans="7:68" x14ac:dyDescent="0.2">
      <c r="G616">
        <f>INDEX($A$4:$E$131,ROUNDUP(ROWS(H$4:H616)/5,0),MOD(ROWS(H$4:H616)-1,5)+1)</f>
        <v>48.776699999999998</v>
      </c>
      <c r="P616">
        <f>INDEX($J$4:$N$131,ROUNDUP(ROWS(H$4:H616)/5,0),MOD(ROWS(H$4:H616)-1,5)+1)</f>
        <v>30.5703</v>
      </c>
      <c r="Y616">
        <f>INDEX($S$4:$W$131,ROUNDUP(ROWS(H$4:H616)/5,0),MOD(ROWS(H$4:H616)-1,5)+1)</f>
        <v>8035.1170000000002</v>
      </c>
      <c r="AH616">
        <f>INDEX($AB$4:$AF$131,ROUNDUP(ROWS(H$4:H616)/5,0),MOD(ROWS(H$4:H616)-1,5)+1)</f>
        <v>17.904299999999999</v>
      </c>
      <c r="AQ616">
        <f>INDEX($AK$4:$AO$131,ROUNDUP(ROWS(H$4:H616)/5,0),MOD(ROWS(H$4:H616)-1,5)+1)</f>
        <v>7.1745000000000001</v>
      </c>
      <c r="AZ616">
        <f>INDEX($AT$4:$AX$131,ROUNDUP(ROWS(H$4:H616)/5,0),MOD(ROWS(H$4:H616)-1,5)+1)</f>
        <v>22.2852</v>
      </c>
      <c r="BI616">
        <f>INDEX($BC$4:$BG$131,ROUNDUP(ROWS(H$4:H616)/5,0),MOD(ROWS(H$4:H616)-1,5)+1)</f>
        <v>5.2064000000000004</v>
      </c>
      <c r="BP616">
        <f>INDEX($BJ$4:$BN$131,ROUNDUP(ROWS(H$4:H616)/5,0),MOD(ROWS(H$4:H616)-1,5)+1)</f>
        <v>42.238300000000002</v>
      </c>
    </row>
    <row r="617" spans="7:68" x14ac:dyDescent="0.2">
      <c r="G617">
        <f>INDEX($A$4:$E$131,ROUNDUP(ROWS(H$4:H617)/5,0),MOD(ROWS(H$4:H617)-1,5)+1)</f>
        <v>23.761700000000001</v>
      </c>
      <c r="P617">
        <f>INDEX($J$4:$N$131,ROUNDUP(ROWS(H$4:H617)/5,0),MOD(ROWS(H$4:H617)-1,5)+1)</f>
        <v>3.4466000000000001</v>
      </c>
      <c r="Y617">
        <f>INDEX($S$4:$W$131,ROUNDUP(ROWS(H$4:H617)/5,0),MOD(ROWS(H$4:H617)-1,5)+1)</f>
        <v>5321.38</v>
      </c>
      <c r="AH617">
        <f>INDEX($AB$4:$AF$131,ROUNDUP(ROWS(H$4:H617)/5,0),MOD(ROWS(H$4:H617)-1,5)+1)</f>
        <v>5.6055000000000001</v>
      </c>
      <c r="AQ617">
        <f>INDEX($AK$4:$AO$131,ROUNDUP(ROWS(H$4:H617)/5,0),MOD(ROWS(H$4:H617)-1,5)+1)</f>
        <v>5.4466000000000001</v>
      </c>
      <c r="AZ617">
        <f>INDEX($AT$4:$AX$131,ROUNDUP(ROWS(H$4:H617)/5,0),MOD(ROWS(H$4:H617)-1,5)+1)</f>
        <v>7.6055000000000001</v>
      </c>
      <c r="BI617">
        <f>INDEX($BC$4:$BG$131,ROUNDUP(ROWS(H$4:H617)/5,0),MOD(ROWS(H$4:H617)-1,5)+1)</f>
        <v>6</v>
      </c>
      <c r="BP617">
        <f>INDEX($BJ$4:$BN$131,ROUNDUP(ROWS(H$4:H617)/5,0),MOD(ROWS(H$4:H617)-1,5)+1)</f>
        <v>45.947899999999997</v>
      </c>
    </row>
    <row r="618" spans="7:68" x14ac:dyDescent="0.2">
      <c r="G618">
        <f>INDEX($A$4:$E$131,ROUNDUP(ROWS(H$4:H618)/5,0),MOD(ROWS(H$4:H618)-1,5)+1)</f>
        <v>65.349599999999995</v>
      </c>
      <c r="P618">
        <f>INDEX($J$4:$N$131,ROUNDUP(ROWS(H$4:H618)/5,0),MOD(ROWS(H$4:H618)-1,5)+1)</f>
        <v>13.8203</v>
      </c>
      <c r="Y618">
        <f>INDEX($S$4:$W$131,ROUNDUP(ROWS(H$4:H618)/5,0),MOD(ROWS(H$4:H618)-1,5)+1)</f>
        <v>7763.8280000000004</v>
      </c>
      <c r="AH618">
        <f>INDEX($AB$4:$AF$131,ROUNDUP(ROWS(H$4:H618)/5,0),MOD(ROWS(H$4:H618)-1,5)+1)</f>
        <v>3.3515999999999999</v>
      </c>
      <c r="AQ618">
        <f>INDEX($AK$4:$AO$131,ROUNDUP(ROWS(H$4:H618)/5,0),MOD(ROWS(H$4:H618)-1,5)+1)</f>
        <v>17.666</v>
      </c>
      <c r="AZ618">
        <f>INDEX($AT$4:$AX$131,ROUNDUP(ROWS(H$4:H618)/5,0),MOD(ROWS(H$4:H618)-1,5)+1)</f>
        <v>8.2226999999999997</v>
      </c>
      <c r="BI618">
        <f>INDEX($BC$4:$BG$131,ROUNDUP(ROWS(H$4:H618)/5,0),MOD(ROWS(H$4:H618)-1,5)+1)</f>
        <v>6.2637</v>
      </c>
      <c r="BP618">
        <f>INDEX($BJ$4:$BN$131,ROUNDUP(ROWS(H$4:H618)/5,0),MOD(ROWS(H$4:H618)-1,5)+1)</f>
        <v>40.259799999999998</v>
      </c>
    </row>
    <row r="619" spans="7:68" x14ac:dyDescent="0.2">
      <c r="G619">
        <f>INDEX($A$4:$E$131,ROUNDUP(ROWS(H$4:H619)/5,0),MOD(ROWS(H$4:H619)-1,5)+1)</f>
        <v>839</v>
      </c>
      <c r="P619">
        <f>INDEX($J$4:$N$131,ROUNDUP(ROWS(H$4:H619)/5,0),MOD(ROWS(H$4:H619)-1,5)+1)</f>
        <v>41</v>
      </c>
      <c r="Y619">
        <f>INDEX($S$4:$W$131,ROUNDUP(ROWS(H$4:H619)/5,0),MOD(ROWS(H$4:H619)-1,5)+1)</f>
        <v>5240</v>
      </c>
      <c r="AH619">
        <f>INDEX($AB$4:$AF$131,ROUNDUP(ROWS(H$4:H619)/5,0),MOD(ROWS(H$4:H619)-1,5)+1)</f>
        <v>15</v>
      </c>
      <c r="AQ619">
        <f>INDEX($AK$4:$AO$131,ROUNDUP(ROWS(H$4:H619)/5,0),MOD(ROWS(H$4:H619)-1,5)+1)</f>
        <v>106</v>
      </c>
      <c r="AZ619">
        <f>INDEX($AT$4:$AX$131,ROUNDUP(ROWS(H$4:H619)/5,0),MOD(ROWS(H$4:H619)-1,5)+1)</f>
        <v>115</v>
      </c>
      <c r="BI619">
        <f>INDEX($BC$4:$BG$131,ROUNDUP(ROWS(H$4:H619)/5,0),MOD(ROWS(H$4:H619)-1,5)+1)</f>
        <v>15</v>
      </c>
      <c r="BP619">
        <f>INDEX($BJ$4:$BN$131,ROUNDUP(ROWS(H$4:H619)/5,0),MOD(ROWS(H$4:H619)-1,5)+1)</f>
        <v>82</v>
      </c>
    </row>
    <row r="620" spans="7:68" x14ac:dyDescent="0.2">
      <c r="G620">
        <f>INDEX($A$4:$E$131,ROUNDUP(ROWS(H$4:H620)/5,0),MOD(ROWS(H$4:H620)-1,5)+1)</f>
        <v>65.0625</v>
      </c>
      <c r="P620">
        <f>INDEX($J$4:$N$131,ROUNDUP(ROWS(H$4:H620)/5,0),MOD(ROWS(H$4:H620)-1,5)+1)</f>
        <v>14.3125</v>
      </c>
      <c r="Y620">
        <f>INDEX($S$4:$W$131,ROUNDUP(ROWS(H$4:H620)/5,0),MOD(ROWS(H$4:H620)-1,5)+1)</f>
        <v>9147.8130000000001</v>
      </c>
      <c r="AH620">
        <f>INDEX($AB$4:$AF$131,ROUNDUP(ROWS(H$4:H620)/5,0),MOD(ROWS(H$4:H620)-1,5)+1)</f>
        <v>4.5156000000000001</v>
      </c>
      <c r="AQ620">
        <f>INDEX($AK$4:$AO$131,ROUNDUP(ROWS(H$4:H620)/5,0),MOD(ROWS(H$4:H620)-1,5)+1)</f>
        <v>19.265599999999999</v>
      </c>
      <c r="AZ620">
        <f>INDEX($AT$4:$AX$131,ROUNDUP(ROWS(H$4:H620)/5,0),MOD(ROWS(H$4:H620)-1,5)+1)</f>
        <v>17.781300000000002</v>
      </c>
      <c r="BI620">
        <f>INDEX($BC$4:$BG$131,ROUNDUP(ROWS(H$4:H620)/5,0),MOD(ROWS(H$4:H620)-1,5)+1)</f>
        <v>5.4622000000000002</v>
      </c>
      <c r="BP620">
        <f>INDEX($BJ$4:$BN$131,ROUNDUP(ROWS(H$4:H620)/5,0),MOD(ROWS(H$4:H620)-1,5)+1)</f>
        <v>42.895200000000003</v>
      </c>
    </row>
    <row r="621" spans="7:68" x14ac:dyDescent="0.2">
      <c r="G621">
        <f>INDEX($A$4:$E$131,ROUNDUP(ROWS(H$4:H621)/5,0),MOD(ROWS(H$4:H621)-1,5)+1)</f>
        <v>208.10550000000001</v>
      </c>
      <c r="P621">
        <f>INDEX($J$4:$N$131,ROUNDUP(ROWS(H$4:H621)/5,0),MOD(ROWS(H$4:H621)-1,5)+1)</f>
        <v>8.7486999999999995</v>
      </c>
      <c r="Y621">
        <f>INDEX($S$4:$W$131,ROUNDUP(ROWS(H$4:H621)/5,0),MOD(ROWS(H$4:H621)-1,5)+1)</f>
        <v>7894.5569999999998</v>
      </c>
      <c r="AH621">
        <f>INDEX($AB$4:$AF$131,ROUNDUP(ROWS(H$4:H621)/5,0),MOD(ROWS(H$4:H621)-1,5)+1)</f>
        <v>4.8502999999999998</v>
      </c>
      <c r="AQ621">
        <f>INDEX($AK$4:$AO$131,ROUNDUP(ROWS(H$4:H621)/5,0),MOD(ROWS(H$4:H621)-1,5)+1)</f>
        <v>9.0481999999999996</v>
      </c>
      <c r="AZ621">
        <f>INDEX($AT$4:$AX$131,ROUNDUP(ROWS(H$4:H621)/5,0),MOD(ROWS(H$4:H621)-1,5)+1)</f>
        <v>9.5990000000000002</v>
      </c>
      <c r="BI621">
        <f>INDEX($BC$4:$BG$131,ROUNDUP(ROWS(H$4:H621)/5,0),MOD(ROWS(H$4:H621)-1,5)+1)</f>
        <v>7.5507999999999997</v>
      </c>
      <c r="BP621">
        <f>INDEX($BJ$4:$BN$131,ROUNDUP(ROWS(H$4:H621)/5,0),MOD(ROWS(H$4:H621)-1,5)+1)</f>
        <v>43.550800000000002</v>
      </c>
    </row>
    <row r="622" spans="7:68" x14ac:dyDescent="0.2">
      <c r="G622">
        <f>INDEX($A$4:$E$131,ROUNDUP(ROWS(H$4:H622)/5,0),MOD(ROWS(H$4:H622)-1,5)+1)</f>
        <v>82.86</v>
      </c>
      <c r="P622">
        <f>INDEX($J$4:$N$131,ROUNDUP(ROWS(H$4:H622)/5,0),MOD(ROWS(H$4:H622)-1,5)+1)</f>
        <v>32.770800000000001</v>
      </c>
      <c r="Y622">
        <f>INDEX($S$4:$W$131,ROUNDUP(ROWS(H$4:H622)/5,0),MOD(ROWS(H$4:H622)-1,5)+1)</f>
        <v>7252.9560000000001</v>
      </c>
      <c r="AH622">
        <f>INDEX($AB$4:$AF$131,ROUNDUP(ROWS(H$4:H622)/5,0),MOD(ROWS(H$4:H622)-1,5)+1)</f>
        <v>5.7740999999999998</v>
      </c>
      <c r="AQ622">
        <f>INDEX($AK$4:$AO$131,ROUNDUP(ROWS(H$4:H622)/5,0),MOD(ROWS(H$4:H622)-1,5)+1)</f>
        <v>10.3223</v>
      </c>
      <c r="AZ622">
        <f>INDEX($AT$4:$AX$131,ROUNDUP(ROWS(H$4:H622)/5,0),MOD(ROWS(H$4:H622)-1,5)+1)</f>
        <v>25.2559</v>
      </c>
      <c r="BI622">
        <f>INDEX($BC$4:$BG$131,ROUNDUP(ROWS(H$4:H622)/5,0),MOD(ROWS(H$4:H622)-1,5)+1)</f>
        <v>7.2259000000000002</v>
      </c>
      <c r="BP622">
        <f>INDEX($BJ$4:$BN$131,ROUNDUP(ROWS(H$4:H622)/5,0),MOD(ROWS(H$4:H622)-1,5)+1)</f>
        <v>50.192700000000002</v>
      </c>
    </row>
    <row r="623" spans="7:68" x14ac:dyDescent="0.2">
      <c r="G623">
        <f>INDEX($A$4:$E$131,ROUNDUP(ROWS(H$4:H623)/5,0),MOD(ROWS(H$4:H623)-1,5)+1)</f>
        <v>119.48050000000001</v>
      </c>
      <c r="P623">
        <f>INDEX($J$4:$N$131,ROUNDUP(ROWS(H$4:H623)/5,0),MOD(ROWS(H$4:H623)-1,5)+1)</f>
        <v>40</v>
      </c>
      <c r="Y623">
        <f>INDEX($S$4:$W$131,ROUNDUP(ROWS(H$4:H623)/5,0),MOD(ROWS(H$4:H623)-1,5)+1)</f>
        <v>14113.96</v>
      </c>
      <c r="AH623">
        <f>INDEX($AB$4:$AF$131,ROUNDUP(ROWS(H$4:H623)/5,0),MOD(ROWS(H$4:H623)-1,5)+1)</f>
        <v>6.6706000000000003</v>
      </c>
      <c r="AQ623">
        <f>INDEX($AK$4:$AO$131,ROUNDUP(ROWS(H$4:H623)/5,0),MOD(ROWS(H$4:H623)-1,5)+1)</f>
        <v>11.6706</v>
      </c>
      <c r="AZ623">
        <f>INDEX($AT$4:$AX$131,ROUNDUP(ROWS(H$4:H623)/5,0),MOD(ROWS(H$4:H623)-1,5)+1)</f>
        <v>41.399700000000003</v>
      </c>
      <c r="BI623">
        <f>INDEX($BC$4:$BG$131,ROUNDUP(ROWS(H$4:H623)/5,0),MOD(ROWS(H$4:H623)-1,5)+1)</f>
        <v>6.3293999999999997</v>
      </c>
      <c r="BP623">
        <f>INDEX($BJ$4:$BN$131,ROUNDUP(ROWS(H$4:H623)/5,0),MOD(ROWS(H$4:H623)-1,5)+1)</f>
        <v>57.364600000000003</v>
      </c>
    </row>
    <row r="624" spans="7:68" x14ac:dyDescent="0.2">
      <c r="G624">
        <f>INDEX($A$4:$E$131,ROUNDUP(ROWS(H$4:H624)/5,0),MOD(ROWS(H$4:H624)-1,5)+1)</f>
        <v>120.2624</v>
      </c>
      <c r="P624">
        <f>INDEX($J$4:$N$131,ROUNDUP(ROWS(H$4:H624)/5,0),MOD(ROWS(H$4:H624)-1,5)+1)</f>
        <v>32.882800000000003</v>
      </c>
      <c r="Y624">
        <f>INDEX($S$4:$W$131,ROUNDUP(ROWS(H$4:H624)/5,0),MOD(ROWS(H$4:H624)-1,5)+1)</f>
        <v>12557.97</v>
      </c>
      <c r="AH624">
        <f>INDEX($AB$4:$AF$131,ROUNDUP(ROWS(H$4:H624)/5,0),MOD(ROWS(H$4:H624)-1,5)+1)</f>
        <v>6.4069000000000003</v>
      </c>
      <c r="AQ624">
        <f>INDEX($AK$4:$AO$131,ROUNDUP(ROWS(H$4:H624)/5,0),MOD(ROWS(H$4:H624)-1,5)+1)</f>
        <v>10.220700000000001</v>
      </c>
      <c r="AZ624">
        <f>INDEX($AT$4:$AX$131,ROUNDUP(ROWS(H$4:H624)/5,0),MOD(ROWS(H$4:H624)-1,5)+1)</f>
        <v>41.069000000000003</v>
      </c>
      <c r="BI624">
        <f>INDEX($BC$4:$BG$131,ROUNDUP(ROWS(H$4:H624)/5,0),MOD(ROWS(H$4:H624)-1,5)+1)</f>
        <v>5.4069000000000003</v>
      </c>
      <c r="BP624">
        <f>INDEX($BJ$4:$BN$131,ROUNDUP(ROWS(H$4:H624)/5,0),MOD(ROWS(H$4:H624)-1,5)+1)</f>
        <v>43.9863</v>
      </c>
    </row>
    <row r="625" spans="7:68" x14ac:dyDescent="0.2">
      <c r="G625">
        <f>INDEX($A$4:$E$131,ROUNDUP(ROWS(H$4:H625)/5,0),MOD(ROWS(H$4:H625)-1,5)+1)</f>
        <v>86.643900000000002</v>
      </c>
      <c r="P625">
        <f>INDEX($J$4:$N$131,ROUNDUP(ROWS(H$4:H625)/5,0),MOD(ROWS(H$4:H625)-1,5)+1)</f>
        <v>24.0885</v>
      </c>
      <c r="Y625">
        <f>INDEX($S$4:$W$131,ROUNDUP(ROWS(H$4:H625)/5,0),MOD(ROWS(H$4:H625)-1,5)+1)</f>
        <v>10782.81</v>
      </c>
      <c r="AH625">
        <f>INDEX($AB$4:$AF$131,ROUNDUP(ROWS(H$4:H625)/5,0),MOD(ROWS(H$4:H625)-1,5)+1)</f>
        <v>5.5110999999999999</v>
      </c>
      <c r="AQ625">
        <f>INDEX($AK$4:$AO$131,ROUNDUP(ROWS(H$4:H625)/5,0),MOD(ROWS(H$4:H625)-1,5)+1)</f>
        <v>7.0442999999999998</v>
      </c>
      <c r="AZ625">
        <f>INDEX($AT$4:$AX$131,ROUNDUP(ROWS(H$4:H625)/5,0),MOD(ROWS(H$4:H625)-1,5)+1)</f>
        <v>27.221399999999999</v>
      </c>
      <c r="BI625">
        <f>INDEX($BC$4:$BG$131,ROUNDUP(ROWS(H$4:H625)/5,0),MOD(ROWS(H$4:H625)-1,5)+1)</f>
        <v>6.4668000000000001</v>
      </c>
      <c r="BP625">
        <f>INDEX($BJ$4:$BN$131,ROUNDUP(ROWS(H$4:H625)/5,0),MOD(ROWS(H$4:H625)-1,5)+1)</f>
        <v>43.756500000000003</v>
      </c>
    </row>
    <row r="626" spans="7:68" x14ac:dyDescent="0.2">
      <c r="G626">
        <f>INDEX($A$4:$E$131,ROUNDUP(ROWS(H$4:H626)/5,0),MOD(ROWS(H$4:H626)-1,5)+1)</f>
        <v>74.659499999999994</v>
      </c>
      <c r="P626">
        <f>INDEX($J$4:$N$131,ROUNDUP(ROWS(H$4:H626)/5,0),MOD(ROWS(H$4:H626)-1,5)+1)</f>
        <v>13.427099999999999</v>
      </c>
      <c r="Y626">
        <f>INDEX($S$4:$W$131,ROUNDUP(ROWS(H$4:H626)/5,0),MOD(ROWS(H$4:H626)-1,5)+1)</f>
        <v>13173.72</v>
      </c>
      <c r="AH626">
        <f>INDEX($AB$4:$AF$131,ROUNDUP(ROWS(H$4:H626)/5,0),MOD(ROWS(H$4:H626)-1,5)+1)</f>
        <v>4.1783999999999999</v>
      </c>
      <c r="AQ626">
        <f>INDEX($AK$4:$AO$131,ROUNDUP(ROWS(H$4:H626)/5,0),MOD(ROWS(H$4:H626)-1,5)+1)</f>
        <v>3.7675999999999998</v>
      </c>
      <c r="AZ626">
        <f>INDEX($AT$4:$AX$131,ROUNDUP(ROWS(H$4:H626)/5,0),MOD(ROWS(H$4:H626)-1,5)+1)</f>
        <v>12.0703</v>
      </c>
      <c r="BI626">
        <f>INDEX($BC$4:$BG$131,ROUNDUP(ROWS(H$4:H626)/5,0),MOD(ROWS(H$4:H626)-1,5)+1)</f>
        <v>7.5891999999999999</v>
      </c>
      <c r="BP626">
        <f>INDEX($BJ$4:$BN$131,ROUNDUP(ROWS(H$4:H626)/5,0),MOD(ROWS(H$4:H626)-1,5)+1)</f>
        <v>51.713500000000003</v>
      </c>
    </row>
    <row r="627" spans="7:68" x14ac:dyDescent="0.2">
      <c r="G627">
        <f>INDEX($A$4:$E$131,ROUNDUP(ROWS(H$4:H627)/5,0),MOD(ROWS(H$4:H627)-1,5)+1)</f>
        <v>49.901000000000003</v>
      </c>
      <c r="P627">
        <f>INDEX($J$4:$N$131,ROUNDUP(ROWS(H$4:H627)/5,0),MOD(ROWS(H$4:H627)-1,5)+1)</f>
        <v>3.6947000000000001</v>
      </c>
      <c r="Y627">
        <f>INDEX($S$4:$W$131,ROUNDUP(ROWS(H$4:H627)/5,0),MOD(ROWS(H$4:H627)-1,5)+1)</f>
        <v>13651.46</v>
      </c>
      <c r="AH627">
        <f>INDEX($AB$4:$AF$131,ROUNDUP(ROWS(H$4:H627)/5,0),MOD(ROWS(H$4:H627)-1,5)+1)</f>
        <v>3</v>
      </c>
      <c r="AQ627">
        <f>INDEX($AK$4:$AO$131,ROUNDUP(ROWS(H$4:H627)/5,0),MOD(ROWS(H$4:H627)-1,5)+1)</f>
        <v>2</v>
      </c>
      <c r="AZ627">
        <f>INDEX($AT$4:$AX$131,ROUNDUP(ROWS(H$4:H627)/5,0),MOD(ROWS(H$4:H627)-1,5)+1)</f>
        <v>3.7786</v>
      </c>
      <c r="BI627">
        <f>INDEX($BC$4:$BG$131,ROUNDUP(ROWS(H$4:H627)/5,0),MOD(ROWS(H$4:H627)-1,5)+1)</f>
        <v>7</v>
      </c>
      <c r="BP627">
        <f>INDEX($BJ$4:$BN$131,ROUNDUP(ROWS(H$4:H627)/5,0),MOD(ROWS(H$4:H627)-1,5)+1)</f>
        <v>42.725299999999997</v>
      </c>
    </row>
    <row r="628" spans="7:68" x14ac:dyDescent="0.2">
      <c r="G628">
        <f>INDEX($A$4:$E$131,ROUNDUP(ROWS(H$4:H628)/5,0),MOD(ROWS(H$4:H628)-1,5)+1)</f>
        <v>26.1797</v>
      </c>
      <c r="P628">
        <f>INDEX($J$4:$N$131,ROUNDUP(ROWS(H$4:H628)/5,0),MOD(ROWS(H$4:H628)-1,5)+1)</f>
        <v>4.1327999999999996</v>
      </c>
      <c r="Y628">
        <f>INDEX($S$4:$W$131,ROUNDUP(ROWS(H$4:H628)/5,0),MOD(ROWS(H$4:H628)-1,5)+1)</f>
        <v>14239.22</v>
      </c>
      <c r="AH628">
        <f>INDEX($AB$4:$AF$131,ROUNDUP(ROWS(H$4:H628)/5,0),MOD(ROWS(H$4:H628)-1,5)+1)</f>
        <v>4.3593999999999999</v>
      </c>
      <c r="AQ628">
        <f>INDEX($AK$4:$AO$131,ROUNDUP(ROWS(H$4:H628)/5,0),MOD(ROWS(H$4:H628)-1,5)+1)</f>
        <v>3.3593999999999999</v>
      </c>
      <c r="AZ628">
        <f>INDEX($AT$4:$AX$131,ROUNDUP(ROWS(H$4:H628)/5,0),MOD(ROWS(H$4:H628)-1,5)+1)</f>
        <v>4.3983999999999996</v>
      </c>
      <c r="BI628">
        <f>INDEX($BC$4:$BG$131,ROUNDUP(ROWS(H$4:H628)/5,0),MOD(ROWS(H$4:H628)-1,5)+1)</f>
        <v>7</v>
      </c>
      <c r="BP628">
        <f>INDEX($BJ$4:$BN$131,ROUNDUP(ROWS(H$4:H628)/5,0),MOD(ROWS(H$4:H628)-1,5)+1)</f>
        <v>37.984400000000001</v>
      </c>
    </row>
    <row r="629" spans="7:68" x14ac:dyDescent="0.2">
      <c r="G629">
        <f>INDEX($A$4:$E$131,ROUNDUP(ROWS(H$4:H629)/5,0),MOD(ROWS(H$4:H629)-1,5)+1)</f>
        <v>75.350300000000004</v>
      </c>
      <c r="P629">
        <f>INDEX($J$4:$N$131,ROUNDUP(ROWS(H$4:H629)/5,0),MOD(ROWS(H$4:H629)-1,5)+1)</f>
        <v>7.7591000000000001</v>
      </c>
      <c r="Y629">
        <f>INDEX($S$4:$W$131,ROUNDUP(ROWS(H$4:H629)/5,0),MOD(ROWS(H$4:H629)-1,5)+1)</f>
        <v>18823.53</v>
      </c>
      <c r="AH629">
        <f>INDEX($AB$4:$AF$131,ROUNDUP(ROWS(H$4:H629)/5,0),MOD(ROWS(H$4:H629)-1,5)+1)</f>
        <v>8.7591000000000001</v>
      </c>
      <c r="AQ629">
        <f>INDEX($AK$4:$AO$131,ROUNDUP(ROWS(H$4:H629)/5,0),MOD(ROWS(H$4:H629)-1,5)+1)</f>
        <v>7.7591000000000001</v>
      </c>
      <c r="AZ629">
        <f>INDEX($AT$4:$AX$131,ROUNDUP(ROWS(H$4:H629)/5,0),MOD(ROWS(H$4:H629)-1,5)+1)</f>
        <v>14.7956</v>
      </c>
      <c r="BI629">
        <f>INDEX($BC$4:$BG$131,ROUNDUP(ROWS(H$4:H629)/5,0),MOD(ROWS(H$4:H629)-1,5)+1)</f>
        <v>7.2422000000000004</v>
      </c>
      <c r="BP629">
        <f>INDEX($BJ$4:$BN$131,ROUNDUP(ROWS(H$4:H629)/5,0),MOD(ROWS(H$4:H629)-1,5)+1)</f>
        <v>55.605499999999999</v>
      </c>
    </row>
    <row r="630" spans="7:68" x14ac:dyDescent="0.2">
      <c r="G630">
        <f>INDEX($A$4:$E$131,ROUNDUP(ROWS(H$4:H630)/5,0),MOD(ROWS(H$4:H630)-1,5)+1)</f>
        <v>54.583300000000001</v>
      </c>
      <c r="P630">
        <f>INDEX($J$4:$N$131,ROUNDUP(ROWS(H$4:H630)/5,0),MOD(ROWS(H$4:H630)-1,5)+1)</f>
        <v>6.1666999999999996</v>
      </c>
      <c r="Y630">
        <f>INDEX($S$4:$W$131,ROUNDUP(ROWS(H$4:H630)/5,0),MOD(ROWS(H$4:H630)-1,5)+1)</f>
        <v>9865</v>
      </c>
      <c r="AH630">
        <f>INDEX($AB$4:$AF$131,ROUNDUP(ROWS(H$4:H630)/5,0),MOD(ROWS(H$4:H630)-1,5)+1)</f>
        <v>6.875</v>
      </c>
      <c r="AQ630">
        <f>INDEX($AK$4:$AO$131,ROUNDUP(ROWS(H$4:H630)/5,0),MOD(ROWS(H$4:H630)-1,5)+1)</f>
        <v>6</v>
      </c>
      <c r="AZ630">
        <f>INDEX($AT$4:$AX$131,ROUNDUP(ROWS(H$4:H630)/5,0),MOD(ROWS(H$4:H630)-1,5)+1)</f>
        <v>5.9583000000000004</v>
      </c>
      <c r="BI630">
        <f>INDEX($BC$4:$BG$131,ROUNDUP(ROWS(H$4:H630)/5,0),MOD(ROWS(H$4:H630)-1,5)+1)</f>
        <v>9</v>
      </c>
      <c r="BP630">
        <f>INDEX($BJ$4:$BN$131,ROUNDUP(ROWS(H$4:H630)/5,0),MOD(ROWS(H$4:H630)-1,5)+1)</f>
        <v>58.6875</v>
      </c>
    </row>
    <row r="631" spans="7:68" x14ac:dyDescent="0.2">
      <c r="G631">
        <f>INDEX($A$4:$E$131,ROUNDUP(ROWS(H$4:H631)/5,0),MOD(ROWS(H$4:H631)-1,5)+1)</f>
        <v>22</v>
      </c>
      <c r="P631">
        <f>INDEX($J$4:$N$131,ROUNDUP(ROWS(H$4:H631)/5,0),MOD(ROWS(H$4:H631)-1,5)+1)</f>
        <v>10</v>
      </c>
      <c r="Y631">
        <f>INDEX($S$4:$W$131,ROUNDUP(ROWS(H$4:H631)/5,0),MOD(ROWS(H$4:H631)-1,5)+1)</f>
        <v>8140</v>
      </c>
      <c r="AH631">
        <f>INDEX($AB$4:$AF$131,ROUNDUP(ROWS(H$4:H631)/5,0),MOD(ROWS(H$4:H631)-1,5)+1)</f>
        <v>4</v>
      </c>
      <c r="AQ631">
        <f>INDEX($AK$4:$AO$131,ROUNDUP(ROWS(H$4:H631)/5,0),MOD(ROWS(H$4:H631)-1,5)+1)</f>
        <v>6</v>
      </c>
      <c r="AZ631">
        <f>INDEX($AT$4:$AX$131,ROUNDUP(ROWS(H$4:H631)/5,0),MOD(ROWS(H$4:H631)-1,5)+1)</f>
        <v>5</v>
      </c>
      <c r="BI631">
        <f>INDEX($BC$4:$BG$131,ROUNDUP(ROWS(H$4:H631)/5,0),MOD(ROWS(H$4:H631)-1,5)+1)</f>
        <v>9</v>
      </c>
      <c r="BP631">
        <f>INDEX($BJ$4:$BN$131,ROUNDUP(ROWS(H$4:H631)/5,0),MOD(ROWS(H$4:H631)-1,5)+1)</f>
        <v>28</v>
      </c>
    </row>
    <row r="632" spans="7:68" x14ac:dyDescent="0.2">
      <c r="G632">
        <f>INDEX($A$4:$E$131,ROUNDUP(ROWS(H$4:H632)/5,0),MOD(ROWS(H$4:H632)-1,5)+1)</f>
        <v>71.515000000000001</v>
      </c>
      <c r="P632">
        <f>INDEX($J$4:$N$131,ROUNDUP(ROWS(H$4:H632)/5,0),MOD(ROWS(H$4:H632)-1,5)+1)</f>
        <v>14.671200000000001</v>
      </c>
      <c r="Y632">
        <f>INDEX($S$4:$W$131,ROUNDUP(ROWS(H$4:H632)/5,0),MOD(ROWS(H$4:H632)-1,5)+1)</f>
        <v>5150.4170000000004</v>
      </c>
      <c r="AH632">
        <f>INDEX($AB$4:$AF$131,ROUNDUP(ROWS(H$4:H632)/5,0),MOD(ROWS(H$4:H632)-1,5)+1)</f>
        <v>5.8685</v>
      </c>
      <c r="AQ632">
        <f>INDEX($AK$4:$AO$131,ROUNDUP(ROWS(H$4:H632)/5,0),MOD(ROWS(H$4:H632)-1,5)+1)</f>
        <v>14.408200000000001</v>
      </c>
      <c r="AZ632">
        <f>INDEX($AT$4:$AX$131,ROUNDUP(ROWS(H$4:H632)/5,0),MOD(ROWS(H$4:H632)-1,5)+1)</f>
        <v>22.750699999999998</v>
      </c>
      <c r="BI632">
        <f>INDEX($BC$4:$BG$131,ROUNDUP(ROWS(H$4:H632)/5,0),MOD(ROWS(H$4:H632)-1,5)+1)</f>
        <v>7.1315</v>
      </c>
      <c r="BP632">
        <f>INDEX($BJ$4:$BN$131,ROUNDUP(ROWS(H$4:H632)/5,0),MOD(ROWS(H$4:H632)-1,5)+1)</f>
        <v>47.619100000000003</v>
      </c>
    </row>
    <row r="633" spans="7:68" x14ac:dyDescent="0.2">
      <c r="G633">
        <f>INDEX($A$4:$E$131,ROUNDUP(ROWS(H$4:H633)/5,0),MOD(ROWS(H$4:H633)-1,5)+1)</f>
        <v>45.958300000000001</v>
      </c>
      <c r="P633">
        <f>INDEX($J$4:$N$131,ROUNDUP(ROWS(H$4:H633)/5,0),MOD(ROWS(H$4:H633)-1,5)+1)</f>
        <v>11.583299999999999</v>
      </c>
      <c r="Y633">
        <f>INDEX($S$4:$W$131,ROUNDUP(ROWS(H$4:H633)/5,0),MOD(ROWS(H$4:H633)-1,5)+1)</f>
        <v>6477.5</v>
      </c>
      <c r="AH633">
        <f>INDEX($AB$4:$AF$131,ROUNDUP(ROWS(H$4:H633)/5,0),MOD(ROWS(H$4:H633)-1,5)+1)</f>
        <v>5.1458000000000004</v>
      </c>
      <c r="AQ633">
        <f>INDEX($AK$4:$AO$131,ROUNDUP(ROWS(H$4:H633)/5,0),MOD(ROWS(H$4:H633)-1,5)+1)</f>
        <v>5.6041999999999996</v>
      </c>
      <c r="AZ633">
        <f>INDEX($AT$4:$AX$131,ROUNDUP(ROWS(H$4:H633)/5,0),MOD(ROWS(H$4:H633)-1,5)+1)</f>
        <v>18.020800000000001</v>
      </c>
      <c r="BI633">
        <f>INDEX($BC$4:$BG$131,ROUNDUP(ROWS(H$4:H633)/5,0),MOD(ROWS(H$4:H633)-1,5)+1)</f>
        <v>6.1458000000000004</v>
      </c>
      <c r="BP633">
        <f>INDEX($BJ$4:$BN$131,ROUNDUP(ROWS(H$4:H633)/5,0),MOD(ROWS(H$4:H633)-1,5)+1)</f>
        <v>42.166699999999999</v>
      </c>
    </row>
    <row r="634" spans="7:68" x14ac:dyDescent="0.2">
      <c r="G634">
        <f>INDEX($A$4:$E$131,ROUNDUP(ROWS(H$4:H634)/5,0),MOD(ROWS(H$4:H634)-1,5)+1)</f>
        <v>24.5716</v>
      </c>
      <c r="P634">
        <f>INDEX($J$4:$N$131,ROUNDUP(ROWS(H$4:H634)/5,0),MOD(ROWS(H$4:H634)-1,5)+1)</f>
        <v>11</v>
      </c>
      <c r="Y634">
        <f>INDEX($S$4:$W$131,ROUNDUP(ROWS(H$4:H634)/5,0),MOD(ROWS(H$4:H634)-1,5)+1)</f>
        <v>9726.9789999999994</v>
      </c>
      <c r="AH634">
        <f>INDEX($AB$4:$AF$131,ROUNDUP(ROWS(H$4:H634)/5,0),MOD(ROWS(H$4:H634)-1,5)+1)</f>
        <v>5.7466999999999997</v>
      </c>
      <c r="AQ634">
        <f>INDEX($AK$4:$AO$131,ROUNDUP(ROWS(H$4:H634)/5,0),MOD(ROWS(H$4:H634)-1,5)+1)</f>
        <v>6.9870000000000001</v>
      </c>
      <c r="AZ634">
        <f>INDEX($AT$4:$AX$131,ROUNDUP(ROWS(H$4:H634)/5,0),MOD(ROWS(H$4:H634)-1,5)+1)</f>
        <v>6.5456000000000003</v>
      </c>
      <c r="BI634">
        <f>INDEX($BC$4:$BG$131,ROUNDUP(ROWS(H$4:H634)/5,0),MOD(ROWS(H$4:H634)-1,5)+1)</f>
        <v>12.720700000000001</v>
      </c>
      <c r="BP634">
        <f>INDEX($BJ$4:$BN$131,ROUNDUP(ROWS(H$4:H634)/5,0),MOD(ROWS(H$4:H634)-1,5)+1)</f>
        <v>49.214199999999998</v>
      </c>
    </row>
    <row r="635" spans="7:68" x14ac:dyDescent="0.2">
      <c r="G635">
        <f>INDEX($A$4:$E$131,ROUNDUP(ROWS(H$4:H635)/5,0),MOD(ROWS(H$4:H635)-1,5)+1)</f>
        <v>19.666</v>
      </c>
      <c r="P635">
        <f>INDEX($J$4:$N$131,ROUNDUP(ROWS(H$4:H635)/5,0),MOD(ROWS(H$4:H635)-1,5)+1)</f>
        <v>14.3301</v>
      </c>
      <c r="Y635">
        <f>INDEX($S$4:$W$131,ROUNDUP(ROWS(H$4:H635)/5,0),MOD(ROWS(H$4:H635)-1,5)+1)</f>
        <v>9341.3670000000002</v>
      </c>
      <c r="AH635">
        <f>INDEX($AB$4:$AF$131,ROUNDUP(ROWS(H$4:H635)/5,0),MOD(ROWS(H$4:H635)-1,5)+1)</f>
        <v>4.6680000000000001</v>
      </c>
      <c r="AQ635">
        <f>INDEX($AK$4:$AO$131,ROUNDUP(ROWS(H$4:H635)/5,0),MOD(ROWS(H$4:H635)-1,5)+1)</f>
        <v>8</v>
      </c>
      <c r="AZ635">
        <f>INDEX($AT$4:$AX$131,ROUNDUP(ROWS(H$4:H635)/5,0),MOD(ROWS(H$4:H635)-1,5)+1)</f>
        <v>10.9922</v>
      </c>
      <c r="BI635">
        <f>INDEX($BC$4:$BG$131,ROUNDUP(ROWS(H$4:H635)/5,0),MOD(ROWS(H$4:H635)-1,5)+1)</f>
        <v>8.3398000000000003</v>
      </c>
      <c r="BP635">
        <f>INDEX($BJ$4:$BN$131,ROUNDUP(ROWS(H$4:H635)/5,0),MOD(ROWS(H$4:H635)-1,5)+1)</f>
        <v>37.347700000000003</v>
      </c>
    </row>
    <row r="636" spans="7:68" x14ac:dyDescent="0.2">
      <c r="G636">
        <f>INDEX($A$4:$E$131,ROUNDUP(ROWS(H$4:H636)/5,0),MOD(ROWS(H$4:H636)-1,5)+1)</f>
        <v>27.802099999999999</v>
      </c>
      <c r="P636">
        <f>INDEX($J$4:$N$131,ROUNDUP(ROWS(H$4:H636)/5,0),MOD(ROWS(H$4:H636)-1,5)+1)</f>
        <v>22.6875</v>
      </c>
      <c r="Y636">
        <f>INDEX($S$4:$W$131,ROUNDUP(ROWS(H$4:H636)/5,0),MOD(ROWS(H$4:H636)-1,5)+1)</f>
        <v>7636.875</v>
      </c>
      <c r="AH636">
        <f>INDEX($AB$4:$AF$131,ROUNDUP(ROWS(H$4:H636)/5,0),MOD(ROWS(H$4:H636)-1,5)+1)</f>
        <v>4</v>
      </c>
      <c r="AQ636">
        <f>INDEX($AK$4:$AO$131,ROUNDUP(ROWS(H$4:H636)/5,0),MOD(ROWS(H$4:H636)-1,5)+1)</f>
        <v>15.2448</v>
      </c>
      <c r="AZ636">
        <f>INDEX($AT$4:$AX$131,ROUNDUP(ROWS(H$4:H636)/5,0),MOD(ROWS(H$4:H636)-1,5)+1)</f>
        <v>11.099</v>
      </c>
      <c r="BI636">
        <f>INDEX($BC$4:$BG$131,ROUNDUP(ROWS(H$4:H636)/5,0),MOD(ROWS(H$4:H636)-1,5)+1)</f>
        <v>7.2291999999999996</v>
      </c>
      <c r="BP636">
        <f>INDEX($BJ$4:$BN$131,ROUNDUP(ROWS(H$4:H636)/5,0),MOD(ROWS(H$4:H636)-1,5)+1)</f>
        <v>43.932299999999998</v>
      </c>
    </row>
    <row r="637" spans="7:68" x14ac:dyDescent="0.2">
      <c r="G637">
        <f>INDEX($A$4:$E$131,ROUNDUP(ROWS(H$4:H637)/5,0),MOD(ROWS(H$4:H637)-1,5)+1)</f>
        <v>27.337199999999999</v>
      </c>
      <c r="P637">
        <f>INDEX($J$4:$N$131,ROUNDUP(ROWS(H$4:H637)/5,0),MOD(ROWS(H$4:H637)-1,5)+1)</f>
        <v>28.951799999999999</v>
      </c>
      <c r="Y637">
        <f>INDEX($S$4:$W$131,ROUNDUP(ROWS(H$4:H637)/5,0),MOD(ROWS(H$4:H637)-1,5)+1)</f>
        <v>7601.4579999999996</v>
      </c>
      <c r="AH637">
        <f>INDEX($AB$4:$AF$131,ROUNDUP(ROWS(H$4:H637)/5,0),MOD(ROWS(H$4:H637)-1,5)+1)</f>
        <v>4.4759000000000002</v>
      </c>
      <c r="AQ637">
        <f>INDEX($AK$4:$AO$131,ROUNDUP(ROWS(H$4:H637)/5,0),MOD(ROWS(H$4:H637)-1,5)+1)</f>
        <v>16.716799999999999</v>
      </c>
      <c r="AZ637">
        <f>INDEX($AT$4:$AX$131,ROUNDUP(ROWS(H$4:H637)/5,0),MOD(ROWS(H$4:H637)-1,5)+1)</f>
        <v>14.1868</v>
      </c>
      <c r="BI637">
        <f>INDEX($BC$4:$BG$131,ROUNDUP(ROWS(H$4:H637)/5,0),MOD(ROWS(H$4:H637)-1,5)+1)</f>
        <v>9</v>
      </c>
      <c r="BP637">
        <f>INDEX($BJ$4:$BN$131,ROUNDUP(ROWS(H$4:H637)/5,0),MOD(ROWS(H$4:H637)-1,5)+1)</f>
        <v>53.572299999999998</v>
      </c>
    </row>
    <row r="638" spans="7:68" x14ac:dyDescent="0.2">
      <c r="G638">
        <f>INDEX($A$4:$E$131,ROUNDUP(ROWS(H$4:H638)/5,0),MOD(ROWS(H$4:H638)-1,5)+1)</f>
        <v>26.696000000000002</v>
      </c>
      <c r="P638">
        <f>INDEX($J$4:$N$131,ROUNDUP(ROWS(H$4:H638)/5,0),MOD(ROWS(H$4:H638)-1,5)+1)</f>
        <v>24.485700000000001</v>
      </c>
      <c r="Y638">
        <f>INDEX($S$4:$W$131,ROUNDUP(ROWS(H$4:H638)/5,0),MOD(ROWS(H$4:H638)-1,5)+1)</f>
        <v>8873.2690000000002</v>
      </c>
      <c r="AH638">
        <f>INDEX($AB$4:$AF$131,ROUNDUP(ROWS(H$4:H638)/5,0),MOD(ROWS(H$4:H638)-1,5)+1)</f>
        <v>5</v>
      </c>
      <c r="AQ638">
        <f>INDEX($AK$4:$AO$131,ROUNDUP(ROWS(H$4:H638)/5,0),MOD(ROWS(H$4:H638)-1,5)+1)</f>
        <v>9.2428000000000008</v>
      </c>
      <c r="AZ638">
        <f>INDEX($AT$4:$AX$131,ROUNDUP(ROWS(H$4:H638)/5,0),MOD(ROWS(H$4:H638)-1,5)+1)</f>
        <v>21.787800000000001</v>
      </c>
      <c r="BI638">
        <f>INDEX($BC$4:$BG$131,ROUNDUP(ROWS(H$4:H638)/5,0),MOD(ROWS(H$4:H638)-1,5)+1)</f>
        <v>9.3939000000000004</v>
      </c>
      <c r="BP638">
        <f>INDEX($BJ$4:$BN$131,ROUNDUP(ROWS(H$4:H638)/5,0),MOD(ROWS(H$4:H638)-1,5)+1)</f>
        <v>44.516300000000001</v>
      </c>
    </row>
    <row r="639" spans="7:68" x14ac:dyDescent="0.2">
      <c r="G639">
        <f>INDEX($A$4:$E$131,ROUNDUP(ROWS(H$4:H639)/5,0),MOD(ROWS(H$4:H639)-1,5)+1)</f>
        <v>35.444000000000003</v>
      </c>
      <c r="P639">
        <f>INDEX($J$4:$N$131,ROUNDUP(ROWS(H$4:H639)/5,0),MOD(ROWS(H$4:H639)-1,5)+1)</f>
        <v>13.199199999999999</v>
      </c>
      <c r="Y639">
        <f>INDEX($S$4:$W$131,ROUNDUP(ROWS(H$4:H639)/5,0),MOD(ROWS(H$4:H639)-1,5)+1)</f>
        <v>9415.5210000000006</v>
      </c>
      <c r="AH639">
        <f>INDEX($AB$4:$AF$131,ROUNDUP(ROWS(H$4:H639)/5,0),MOD(ROWS(H$4:H639)-1,5)+1)</f>
        <v>5.3112000000000004</v>
      </c>
      <c r="AQ639">
        <f>INDEX($AK$4:$AO$131,ROUNDUP(ROWS(H$4:H639)/5,0),MOD(ROWS(H$4:H639)-1,5)+1)</f>
        <v>4.6887999999999996</v>
      </c>
      <c r="AZ639">
        <f>INDEX($AT$4:$AX$131,ROUNDUP(ROWS(H$4:H639)/5,0),MOD(ROWS(H$4:H639)-1,5)+1)</f>
        <v>18.020800000000001</v>
      </c>
      <c r="BI639">
        <f>INDEX($BC$4:$BG$131,ROUNDUP(ROWS(H$4:H639)/5,0),MOD(ROWS(H$4:H639)-1,5)+1)</f>
        <v>10</v>
      </c>
      <c r="BP639">
        <f>INDEX($BJ$4:$BN$131,ROUNDUP(ROWS(H$4:H639)/5,0),MOD(ROWS(H$4:H639)-1,5)+1)</f>
        <v>36.423200000000001</v>
      </c>
    </row>
    <row r="640" spans="7:68" x14ac:dyDescent="0.2">
      <c r="G640">
        <f>INDEX($A$4:$E$131,ROUNDUP(ROWS(H$4:H640)/5,0),MOD(ROWS(H$4:H640)-1,5)+1)</f>
        <v>35.427700000000002</v>
      </c>
      <c r="P640">
        <f>INDEX($J$4:$N$131,ROUNDUP(ROWS(H$4:H640)/5,0),MOD(ROWS(H$4:H640)-1,5)+1)</f>
        <v>6.0858999999999996</v>
      </c>
      <c r="Y640">
        <f>INDEX($S$4:$W$131,ROUNDUP(ROWS(H$4:H640)/5,0),MOD(ROWS(H$4:H640)-1,5)+1)</f>
        <v>9894.1020000000008</v>
      </c>
      <c r="AH640">
        <f>INDEX($AB$4:$AF$131,ROUNDUP(ROWS(H$4:H640)/5,0),MOD(ROWS(H$4:H640)-1,5)+1)</f>
        <v>5.7714999999999996</v>
      </c>
      <c r="AQ640">
        <f>INDEX($AK$4:$AO$131,ROUNDUP(ROWS(H$4:H640)/5,0),MOD(ROWS(H$4:H640)-1,5)+1)</f>
        <v>5.5995999999999997</v>
      </c>
      <c r="AZ640">
        <f>INDEX($AT$4:$AX$131,ROUNDUP(ROWS(H$4:H640)/5,0),MOD(ROWS(H$4:H640)-1,5)+1)</f>
        <v>7.6855000000000002</v>
      </c>
      <c r="BI640">
        <f>INDEX($BC$4:$BG$131,ROUNDUP(ROWS(H$4:H640)/5,0),MOD(ROWS(H$4:H640)-1,5)+1)</f>
        <v>9.7714999999999996</v>
      </c>
      <c r="BP640">
        <f>INDEX($BJ$4:$BN$131,ROUNDUP(ROWS(H$4:H640)/5,0),MOD(ROWS(H$4:H640)-1,5)+1)</f>
        <v>44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workbookViewId="0">
      <selection activeCell="G3" sqref="G3"/>
    </sheetView>
  </sheetViews>
  <sheetFormatPr baseColWidth="10" defaultRowHeight="16" x14ac:dyDescent="0.2"/>
  <cols>
    <col min="1" max="1" width="16.5" customWidth="1"/>
    <col min="7" max="7" width="22.5" customWidth="1"/>
  </cols>
  <sheetData>
    <row r="1" spans="1:7" x14ac:dyDescent="0.2">
      <c r="A1" t="s">
        <v>22</v>
      </c>
    </row>
    <row r="2" spans="1:7" x14ac:dyDescent="0.2">
      <c r="A2" t="s">
        <v>23</v>
      </c>
    </row>
    <row r="3" spans="1:7" x14ac:dyDescent="0.2">
      <c r="A3" t="s">
        <v>24</v>
      </c>
      <c r="G3" s="1" t="s">
        <v>25</v>
      </c>
    </row>
    <row r="4" spans="1:7" x14ac:dyDescent="0.2">
      <c r="A4">
        <v>-39.26</v>
      </c>
      <c r="B4">
        <v>-39.26</v>
      </c>
      <c r="C4">
        <v>-42</v>
      </c>
      <c r="D4">
        <v>-42</v>
      </c>
      <c r="E4">
        <v>-42.13</v>
      </c>
      <c r="G4">
        <f>INDEX($A$4:$E$22,ROUNDUP(ROWS(G$4:G4)/5,0),MOD(ROWS(G$4:G4)-1,5)+1)</f>
        <v>-39.26</v>
      </c>
    </row>
    <row r="5" spans="1:7" x14ac:dyDescent="0.2">
      <c r="A5">
        <v>-42.13</v>
      </c>
      <c r="B5">
        <v>-41.5</v>
      </c>
      <c r="C5">
        <v>-41.5</v>
      </c>
      <c r="D5">
        <v>-42.13</v>
      </c>
      <c r="E5">
        <v>-42.13</v>
      </c>
      <c r="G5">
        <f>INDEX($A$4:$E$22,ROUNDUP(ROWS(G$4:G5)/5,0),MOD(ROWS(G$4:G5)-1,5)+1)</f>
        <v>-39.26</v>
      </c>
    </row>
    <row r="6" spans="1:7" x14ac:dyDescent="0.2">
      <c r="A6">
        <v>-41.45</v>
      </c>
      <c r="B6">
        <v>-41.45</v>
      </c>
      <c r="C6">
        <v>-41.88</v>
      </c>
      <c r="D6">
        <v>-41.88</v>
      </c>
      <c r="E6">
        <v>-44.14</v>
      </c>
      <c r="G6">
        <f>INDEX($A$4:$E$22,ROUNDUP(ROWS(G$4:G6)/5,0),MOD(ROWS(G$4:G6)-1,5)+1)</f>
        <v>-42</v>
      </c>
    </row>
    <row r="7" spans="1:7" x14ac:dyDescent="0.2">
      <c r="A7">
        <v>-44.14</v>
      </c>
      <c r="B7">
        <v>-44.08</v>
      </c>
      <c r="C7">
        <v>-44.08</v>
      </c>
      <c r="D7">
        <v>-43.77</v>
      </c>
      <c r="E7">
        <v>-43.77</v>
      </c>
      <c r="G7">
        <f>INDEX($A$4:$E$22,ROUNDUP(ROWS(G$4:G7)/5,0),MOD(ROWS(G$4:G7)-1,5)+1)</f>
        <v>-42</v>
      </c>
    </row>
    <row r="8" spans="1:7" x14ac:dyDescent="0.2">
      <c r="A8">
        <v>-43.86</v>
      </c>
      <c r="B8">
        <v>-43.86</v>
      </c>
      <c r="C8">
        <v>-42.56</v>
      </c>
      <c r="D8">
        <v>-42.56</v>
      </c>
      <c r="E8">
        <v>-36.44</v>
      </c>
      <c r="G8">
        <f>INDEX($A$4:$E$22,ROUNDUP(ROWS(G$4:G8)/5,0),MOD(ROWS(G$4:G8)-1,5)+1)</f>
        <v>-42.13</v>
      </c>
    </row>
    <row r="9" spans="1:7" x14ac:dyDescent="0.2">
      <c r="A9">
        <v>-36.44</v>
      </c>
      <c r="B9">
        <v>-28.11</v>
      </c>
      <c r="C9">
        <v>-28.11</v>
      </c>
      <c r="D9">
        <v>-26.96</v>
      </c>
      <c r="E9">
        <v>-26.96</v>
      </c>
      <c r="G9">
        <f>INDEX($A$4:$E$22,ROUNDUP(ROWS(G$4:G9)/5,0),MOD(ROWS(G$4:G9)-1,5)+1)</f>
        <v>-42.13</v>
      </c>
    </row>
    <row r="10" spans="1:7" x14ac:dyDescent="0.2">
      <c r="A10">
        <v>-30.88</v>
      </c>
      <c r="B10">
        <v>-30.88</v>
      </c>
      <c r="C10">
        <v>-33.72</v>
      </c>
      <c r="D10">
        <v>-33.72</v>
      </c>
      <c r="E10">
        <v>-35.58</v>
      </c>
      <c r="G10">
        <f>INDEX($A$4:$E$22,ROUNDUP(ROWS(G$4:G10)/5,0),MOD(ROWS(G$4:G10)-1,5)+1)</f>
        <v>-41.5</v>
      </c>
    </row>
    <row r="11" spans="1:7" x14ac:dyDescent="0.2">
      <c r="A11">
        <v>-35.58</v>
      </c>
      <c r="B11">
        <v>-36.380000000000003</v>
      </c>
      <c r="C11">
        <v>-36.380000000000003</v>
      </c>
      <c r="D11">
        <v>-35.58</v>
      </c>
      <c r="E11">
        <v>-35.58</v>
      </c>
      <c r="G11">
        <f>INDEX($A$4:$E$22,ROUNDUP(ROWS(G$4:G11)/5,0),MOD(ROWS(G$4:G11)-1,5)+1)</f>
        <v>-41.5</v>
      </c>
    </row>
    <row r="12" spans="1:7" x14ac:dyDescent="0.2">
      <c r="A12">
        <v>-33.53</v>
      </c>
      <c r="B12">
        <v>-33.53</v>
      </c>
      <c r="C12">
        <v>-32.94</v>
      </c>
      <c r="D12">
        <v>-32.94</v>
      </c>
      <c r="E12">
        <v>-33.29</v>
      </c>
      <c r="G12">
        <f>INDEX($A$4:$E$22,ROUNDUP(ROWS(G$4:G12)/5,0),MOD(ROWS(G$4:G12)-1,5)+1)</f>
        <v>-42.13</v>
      </c>
    </row>
    <row r="13" spans="1:7" x14ac:dyDescent="0.2">
      <c r="A13">
        <v>-33.29</v>
      </c>
      <c r="B13">
        <v>-31.98</v>
      </c>
      <c r="C13">
        <v>-31.98</v>
      </c>
      <c r="D13">
        <v>-31.07</v>
      </c>
      <c r="E13">
        <v>-31.07</v>
      </c>
      <c r="G13">
        <f>INDEX($A$4:$E$22,ROUNDUP(ROWS(G$4:G13)/5,0),MOD(ROWS(G$4:G13)-1,5)+1)</f>
        <v>-42.13</v>
      </c>
    </row>
    <row r="14" spans="1:7" x14ac:dyDescent="0.2">
      <c r="A14">
        <v>-30.41</v>
      </c>
      <c r="B14">
        <v>-30.41</v>
      </c>
      <c r="C14">
        <v>-29.24</v>
      </c>
      <c r="D14">
        <v>-29.24</v>
      </c>
      <c r="E14">
        <v>-27.83</v>
      </c>
      <c r="G14">
        <f>INDEX($A$4:$E$22,ROUNDUP(ROWS(G$4:G14)/5,0),MOD(ROWS(G$4:G14)-1,5)+1)</f>
        <v>-41.45</v>
      </c>
    </row>
    <row r="15" spans="1:7" x14ac:dyDescent="0.2">
      <c r="A15">
        <v>-27.83</v>
      </c>
      <c r="B15">
        <v>-26.27</v>
      </c>
      <c r="C15">
        <v>-26.27</v>
      </c>
      <c r="D15">
        <v>-23.1</v>
      </c>
      <c r="E15">
        <v>-23.1</v>
      </c>
      <c r="G15">
        <f>INDEX($A$4:$E$22,ROUNDUP(ROWS(G$4:G15)/5,0),MOD(ROWS(G$4:G15)-1,5)+1)</f>
        <v>-41.45</v>
      </c>
    </row>
    <row r="16" spans="1:7" x14ac:dyDescent="0.2">
      <c r="A16">
        <v>-22.17</v>
      </c>
      <c r="B16">
        <v>-22.17</v>
      </c>
      <c r="C16">
        <v>-22.17</v>
      </c>
      <c r="D16">
        <v>-22.17</v>
      </c>
      <c r="E16">
        <v>-23.94</v>
      </c>
      <c r="G16">
        <f>INDEX($A$4:$E$22,ROUNDUP(ROWS(G$4:G16)/5,0),MOD(ROWS(G$4:G16)-1,5)+1)</f>
        <v>-41.88</v>
      </c>
    </row>
    <row r="17" spans="1:7" x14ac:dyDescent="0.2">
      <c r="A17">
        <v>-23.94</v>
      </c>
      <c r="B17">
        <v>-24.26</v>
      </c>
      <c r="C17">
        <v>-24.26</v>
      </c>
      <c r="D17">
        <v>-25.34</v>
      </c>
      <c r="E17">
        <v>-25.34</v>
      </c>
      <c r="G17">
        <f>INDEX($A$4:$E$22,ROUNDUP(ROWS(G$4:G17)/5,0),MOD(ROWS(G$4:G17)-1,5)+1)</f>
        <v>-41.88</v>
      </c>
    </row>
    <row r="18" spans="1:7" x14ac:dyDescent="0.2">
      <c r="A18">
        <v>-25.86</v>
      </c>
      <c r="B18">
        <v>-25.86</v>
      </c>
      <c r="C18">
        <v>-28.05</v>
      </c>
      <c r="D18">
        <v>-28.05</v>
      </c>
      <c r="E18">
        <v>-28.05</v>
      </c>
      <c r="G18">
        <f>INDEX($A$4:$E$22,ROUNDUP(ROWS(G$4:G18)/5,0),MOD(ROWS(G$4:G18)-1,5)+1)</f>
        <v>-44.14</v>
      </c>
    </row>
    <row r="19" spans="1:7" x14ac:dyDescent="0.2">
      <c r="A19">
        <v>-33.92</v>
      </c>
      <c r="B19">
        <v>-33.92</v>
      </c>
      <c r="C19">
        <v>-33.92</v>
      </c>
      <c r="D19">
        <v>-36.21</v>
      </c>
      <c r="E19">
        <v>-36.21</v>
      </c>
      <c r="G19">
        <f>INDEX($A$4:$E$22,ROUNDUP(ROWS(G$4:G19)/5,0),MOD(ROWS(G$4:G19)-1,5)+1)</f>
        <v>-44.14</v>
      </c>
    </row>
    <row r="20" spans="1:7" x14ac:dyDescent="0.2">
      <c r="A20">
        <v>-39.65</v>
      </c>
      <c r="B20">
        <v>-39.65</v>
      </c>
      <c r="C20">
        <v>-40.1</v>
      </c>
      <c r="D20">
        <v>-40.1</v>
      </c>
      <c r="E20">
        <v>-39.619999999999997</v>
      </c>
      <c r="G20">
        <f>INDEX($A$4:$E$22,ROUNDUP(ROWS(G$4:G20)/5,0),MOD(ROWS(G$4:G20)-1,5)+1)</f>
        <v>-44.08</v>
      </c>
    </row>
    <row r="21" spans="1:7" x14ac:dyDescent="0.2">
      <c r="A21">
        <v>-39.619999999999997</v>
      </c>
      <c r="B21">
        <v>-37.840000000000003</v>
      </c>
      <c r="C21">
        <v>-37.840000000000003</v>
      </c>
      <c r="D21">
        <v>-35.35</v>
      </c>
      <c r="E21">
        <v>-35.35</v>
      </c>
      <c r="G21">
        <f>INDEX($A$4:$E$22,ROUNDUP(ROWS(G$4:G21)/5,0),MOD(ROWS(G$4:G21)-1,5)+1)</f>
        <v>-44.08</v>
      </c>
    </row>
    <row r="22" spans="1:7" x14ac:dyDescent="0.2">
      <c r="A22">
        <v>-33.21</v>
      </c>
      <c r="B22">
        <v>-33.21</v>
      </c>
      <c r="C22">
        <v>-31.56</v>
      </c>
      <c r="D22">
        <v>-35.56</v>
      </c>
      <c r="G22">
        <f>INDEX($A$4:$E$22,ROUNDUP(ROWS(G$4:G22)/5,0),MOD(ROWS(G$4:G22)-1,5)+1)</f>
        <v>-43.77</v>
      </c>
    </row>
    <row r="23" spans="1:7" x14ac:dyDescent="0.2">
      <c r="G23">
        <f>INDEX($A$4:$E$22,ROUNDUP(ROWS(G$4:G23)/5,0),MOD(ROWS(G$4:G23)-1,5)+1)</f>
        <v>-43.77</v>
      </c>
    </row>
    <row r="24" spans="1:7" x14ac:dyDescent="0.2">
      <c r="A24" t="s">
        <v>3</v>
      </c>
      <c r="G24">
        <f>INDEX($A$4:$E$22,ROUNDUP(ROWS(G$4:G24)/5,0),MOD(ROWS(G$4:G24)-1,5)+1)</f>
        <v>-43.86</v>
      </c>
    </row>
    <row r="25" spans="1:7" x14ac:dyDescent="0.2">
      <c r="G25">
        <f>INDEX($A$4:$E$22,ROUNDUP(ROWS(G$4:G25)/5,0),MOD(ROWS(G$4:G25)-1,5)+1)</f>
        <v>-43.86</v>
      </c>
    </row>
    <row r="26" spans="1:7" x14ac:dyDescent="0.2">
      <c r="G26">
        <f>INDEX($A$4:$E$22,ROUNDUP(ROWS(G$4:G26)/5,0),MOD(ROWS(G$4:G26)-1,5)+1)</f>
        <v>-42.56</v>
      </c>
    </row>
    <row r="27" spans="1:7" x14ac:dyDescent="0.2">
      <c r="G27">
        <f>INDEX($A$4:$E$22,ROUNDUP(ROWS(G$4:G27)/5,0),MOD(ROWS(G$4:G27)-1,5)+1)</f>
        <v>-42.56</v>
      </c>
    </row>
    <row r="28" spans="1:7" x14ac:dyDescent="0.2">
      <c r="G28">
        <f>INDEX($A$4:$E$22,ROUNDUP(ROWS(G$4:G28)/5,0),MOD(ROWS(G$4:G28)-1,5)+1)</f>
        <v>-36.44</v>
      </c>
    </row>
    <row r="29" spans="1:7" x14ac:dyDescent="0.2">
      <c r="G29">
        <f>INDEX($A$4:$E$22,ROUNDUP(ROWS(G$4:G29)/5,0),MOD(ROWS(G$4:G29)-1,5)+1)</f>
        <v>-36.44</v>
      </c>
    </row>
    <row r="30" spans="1:7" x14ac:dyDescent="0.2">
      <c r="G30">
        <f>INDEX($A$4:$E$22,ROUNDUP(ROWS(G$4:G30)/5,0),MOD(ROWS(G$4:G30)-1,5)+1)</f>
        <v>-28.11</v>
      </c>
    </row>
    <row r="31" spans="1:7" x14ac:dyDescent="0.2">
      <c r="G31">
        <f>INDEX($A$4:$E$22,ROUNDUP(ROWS(G$4:G31)/5,0),MOD(ROWS(G$4:G31)-1,5)+1)</f>
        <v>-28.11</v>
      </c>
    </row>
    <row r="32" spans="1:7" x14ac:dyDescent="0.2">
      <c r="G32">
        <f>INDEX($A$4:$E$22,ROUNDUP(ROWS(G$4:G32)/5,0),MOD(ROWS(G$4:G32)-1,5)+1)</f>
        <v>-26.96</v>
      </c>
    </row>
    <row r="33" spans="7:7" x14ac:dyDescent="0.2">
      <c r="G33">
        <f>INDEX($A$4:$E$22,ROUNDUP(ROWS(G$4:G33)/5,0),MOD(ROWS(G$4:G33)-1,5)+1)</f>
        <v>-26.96</v>
      </c>
    </row>
    <row r="34" spans="7:7" x14ac:dyDescent="0.2">
      <c r="G34">
        <f>INDEX($A$4:$E$22,ROUNDUP(ROWS(G$4:G34)/5,0),MOD(ROWS(G$4:G34)-1,5)+1)</f>
        <v>-30.88</v>
      </c>
    </row>
    <row r="35" spans="7:7" x14ac:dyDescent="0.2">
      <c r="G35">
        <f>INDEX($A$4:$E$22,ROUNDUP(ROWS(G$4:G35)/5,0),MOD(ROWS(G$4:G35)-1,5)+1)</f>
        <v>-30.88</v>
      </c>
    </row>
    <row r="36" spans="7:7" x14ac:dyDescent="0.2">
      <c r="G36">
        <f>INDEX($A$4:$E$22,ROUNDUP(ROWS(G$4:G36)/5,0),MOD(ROWS(G$4:G36)-1,5)+1)</f>
        <v>-33.72</v>
      </c>
    </row>
    <row r="37" spans="7:7" x14ac:dyDescent="0.2">
      <c r="G37">
        <f>INDEX($A$4:$E$22,ROUNDUP(ROWS(G$4:G37)/5,0),MOD(ROWS(G$4:G37)-1,5)+1)</f>
        <v>-33.72</v>
      </c>
    </row>
    <row r="38" spans="7:7" x14ac:dyDescent="0.2">
      <c r="G38">
        <f>INDEX($A$4:$E$22,ROUNDUP(ROWS(G$4:G38)/5,0),MOD(ROWS(G$4:G38)-1,5)+1)</f>
        <v>-35.58</v>
      </c>
    </row>
    <row r="39" spans="7:7" x14ac:dyDescent="0.2">
      <c r="G39">
        <f>INDEX($A$4:$E$22,ROUNDUP(ROWS(G$4:G39)/5,0),MOD(ROWS(G$4:G39)-1,5)+1)</f>
        <v>-35.58</v>
      </c>
    </row>
    <row r="40" spans="7:7" x14ac:dyDescent="0.2">
      <c r="G40">
        <f>INDEX($A$4:$E$22,ROUNDUP(ROWS(G$4:G40)/5,0),MOD(ROWS(G$4:G40)-1,5)+1)</f>
        <v>-36.380000000000003</v>
      </c>
    </row>
    <row r="41" spans="7:7" x14ac:dyDescent="0.2">
      <c r="G41">
        <f>INDEX($A$4:$E$22,ROUNDUP(ROWS(G$4:G41)/5,0),MOD(ROWS(G$4:G41)-1,5)+1)</f>
        <v>-36.380000000000003</v>
      </c>
    </row>
    <row r="42" spans="7:7" x14ac:dyDescent="0.2">
      <c r="G42">
        <f>INDEX($A$4:$E$22,ROUNDUP(ROWS(G$4:G42)/5,0),MOD(ROWS(G$4:G42)-1,5)+1)</f>
        <v>-35.58</v>
      </c>
    </row>
    <row r="43" spans="7:7" x14ac:dyDescent="0.2">
      <c r="G43">
        <f>INDEX($A$4:$E$22,ROUNDUP(ROWS(G$4:G43)/5,0),MOD(ROWS(G$4:G43)-1,5)+1)</f>
        <v>-35.58</v>
      </c>
    </row>
    <row r="44" spans="7:7" x14ac:dyDescent="0.2">
      <c r="G44">
        <f>INDEX($A$4:$E$22,ROUNDUP(ROWS(G$4:G44)/5,0),MOD(ROWS(G$4:G44)-1,5)+1)</f>
        <v>-33.53</v>
      </c>
    </row>
    <row r="45" spans="7:7" x14ac:dyDescent="0.2">
      <c r="G45">
        <f>INDEX($A$4:$E$22,ROUNDUP(ROWS(G$4:G45)/5,0),MOD(ROWS(G$4:G45)-1,5)+1)</f>
        <v>-33.53</v>
      </c>
    </row>
    <row r="46" spans="7:7" x14ac:dyDescent="0.2">
      <c r="G46">
        <f>INDEX($A$4:$E$22,ROUNDUP(ROWS(G$4:G46)/5,0),MOD(ROWS(G$4:G46)-1,5)+1)</f>
        <v>-32.94</v>
      </c>
    </row>
    <row r="47" spans="7:7" x14ac:dyDescent="0.2">
      <c r="G47">
        <f>INDEX($A$4:$E$22,ROUNDUP(ROWS(G$4:G47)/5,0),MOD(ROWS(G$4:G47)-1,5)+1)</f>
        <v>-32.94</v>
      </c>
    </row>
    <row r="48" spans="7:7" x14ac:dyDescent="0.2">
      <c r="G48">
        <f>INDEX($A$4:$E$22,ROUNDUP(ROWS(G$4:G48)/5,0),MOD(ROWS(G$4:G48)-1,5)+1)</f>
        <v>-33.29</v>
      </c>
    </row>
    <row r="49" spans="7:7" x14ac:dyDescent="0.2">
      <c r="G49">
        <f>INDEX($A$4:$E$22,ROUNDUP(ROWS(G$4:G49)/5,0),MOD(ROWS(G$4:G49)-1,5)+1)</f>
        <v>-33.29</v>
      </c>
    </row>
    <row r="50" spans="7:7" x14ac:dyDescent="0.2">
      <c r="G50">
        <f>INDEX($A$4:$E$22,ROUNDUP(ROWS(G$4:G50)/5,0),MOD(ROWS(G$4:G50)-1,5)+1)</f>
        <v>-31.98</v>
      </c>
    </row>
    <row r="51" spans="7:7" x14ac:dyDescent="0.2">
      <c r="G51">
        <f>INDEX($A$4:$E$22,ROUNDUP(ROWS(G$4:G51)/5,0),MOD(ROWS(G$4:G51)-1,5)+1)</f>
        <v>-31.98</v>
      </c>
    </row>
    <row r="52" spans="7:7" x14ac:dyDescent="0.2">
      <c r="G52">
        <f>INDEX($A$4:$E$22,ROUNDUP(ROWS(G$4:G52)/5,0),MOD(ROWS(G$4:G52)-1,5)+1)</f>
        <v>-31.07</v>
      </c>
    </row>
    <row r="53" spans="7:7" x14ac:dyDescent="0.2">
      <c r="G53">
        <f>INDEX($A$4:$E$22,ROUNDUP(ROWS(G$4:G53)/5,0),MOD(ROWS(G$4:G53)-1,5)+1)</f>
        <v>-31.07</v>
      </c>
    </row>
    <row r="54" spans="7:7" x14ac:dyDescent="0.2">
      <c r="G54">
        <f>INDEX($A$4:$E$22,ROUNDUP(ROWS(G$4:G54)/5,0),MOD(ROWS(G$4:G54)-1,5)+1)</f>
        <v>-30.41</v>
      </c>
    </row>
    <row r="55" spans="7:7" x14ac:dyDescent="0.2">
      <c r="G55">
        <f>INDEX($A$4:$E$22,ROUNDUP(ROWS(G$4:G55)/5,0),MOD(ROWS(G$4:G55)-1,5)+1)</f>
        <v>-30.41</v>
      </c>
    </row>
    <row r="56" spans="7:7" x14ac:dyDescent="0.2">
      <c r="G56">
        <f>INDEX($A$4:$E$22,ROUNDUP(ROWS(G$4:G56)/5,0),MOD(ROWS(G$4:G56)-1,5)+1)</f>
        <v>-29.24</v>
      </c>
    </row>
    <row r="57" spans="7:7" x14ac:dyDescent="0.2">
      <c r="G57">
        <f>INDEX($A$4:$E$22,ROUNDUP(ROWS(G$4:G57)/5,0),MOD(ROWS(G$4:G57)-1,5)+1)</f>
        <v>-29.24</v>
      </c>
    </row>
    <row r="58" spans="7:7" x14ac:dyDescent="0.2">
      <c r="G58">
        <f>INDEX($A$4:$E$22,ROUNDUP(ROWS(G$4:G58)/5,0),MOD(ROWS(G$4:G58)-1,5)+1)</f>
        <v>-27.83</v>
      </c>
    </row>
    <row r="59" spans="7:7" x14ac:dyDescent="0.2">
      <c r="G59">
        <f>INDEX($A$4:$E$22,ROUNDUP(ROWS(G$4:G59)/5,0),MOD(ROWS(G$4:G59)-1,5)+1)</f>
        <v>-27.83</v>
      </c>
    </row>
    <row r="60" spans="7:7" x14ac:dyDescent="0.2">
      <c r="G60">
        <f>INDEX($A$4:$E$22,ROUNDUP(ROWS(G$4:G60)/5,0),MOD(ROWS(G$4:G60)-1,5)+1)</f>
        <v>-26.27</v>
      </c>
    </row>
    <row r="61" spans="7:7" x14ac:dyDescent="0.2">
      <c r="G61">
        <f>INDEX($A$4:$E$22,ROUNDUP(ROWS(G$4:G61)/5,0),MOD(ROWS(G$4:G61)-1,5)+1)</f>
        <v>-26.27</v>
      </c>
    </row>
    <row r="62" spans="7:7" x14ac:dyDescent="0.2">
      <c r="G62">
        <f>INDEX($A$4:$E$22,ROUNDUP(ROWS(G$4:G62)/5,0),MOD(ROWS(G$4:G62)-1,5)+1)</f>
        <v>-23.1</v>
      </c>
    </row>
    <row r="63" spans="7:7" x14ac:dyDescent="0.2">
      <c r="G63">
        <f>INDEX($A$4:$E$22,ROUNDUP(ROWS(G$4:G63)/5,0),MOD(ROWS(G$4:G63)-1,5)+1)</f>
        <v>-23.1</v>
      </c>
    </row>
    <row r="64" spans="7:7" x14ac:dyDescent="0.2">
      <c r="G64">
        <f>INDEX($A$4:$E$22,ROUNDUP(ROWS(G$4:G64)/5,0),MOD(ROWS(G$4:G64)-1,5)+1)</f>
        <v>-22.17</v>
      </c>
    </row>
    <row r="65" spans="7:7" x14ac:dyDescent="0.2">
      <c r="G65">
        <f>INDEX($A$4:$E$22,ROUNDUP(ROWS(G$4:G65)/5,0),MOD(ROWS(G$4:G65)-1,5)+1)</f>
        <v>-22.17</v>
      </c>
    </row>
    <row r="66" spans="7:7" x14ac:dyDescent="0.2">
      <c r="G66">
        <f>INDEX($A$4:$E$22,ROUNDUP(ROWS(G$4:G66)/5,0),MOD(ROWS(G$4:G66)-1,5)+1)</f>
        <v>-22.17</v>
      </c>
    </row>
    <row r="67" spans="7:7" x14ac:dyDescent="0.2">
      <c r="G67">
        <f>INDEX($A$4:$E$22,ROUNDUP(ROWS(G$4:G67)/5,0),MOD(ROWS(G$4:G67)-1,5)+1)</f>
        <v>-22.17</v>
      </c>
    </row>
    <row r="68" spans="7:7" x14ac:dyDescent="0.2">
      <c r="G68">
        <f>INDEX($A$4:$E$22,ROUNDUP(ROWS(G$4:G68)/5,0),MOD(ROWS(G$4:G68)-1,5)+1)</f>
        <v>-23.94</v>
      </c>
    </row>
    <row r="69" spans="7:7" x14ac:dyDescent="0.2">
      <c r="G69">
        <f>INDEX($A$4:$E$22,ROUNDUP(ROWS(G$4:G69)/5,0),MOD(ROWS(G$4:G69)-1,5)+1)</f>
        <v>-23.94</v>
      </c>
    </row>
    <row r="70" spans="7:7" x14ac:dyDescent="0.2">
      <c r="G70">
        <f>INDEX($A$4:$E$22,ROUNDUP(ROWS(G$4:G70)/5,0),MOD(ROWS(G$4:G70)-1,5)+1)</f>
        <v>-24.26</v>
      </c>
    </row>
    <row r="71" spans="7:7" x14ac:dyDescent="0.2">
      <c r="G71">
        <f>INDEX($A$4:$E$22,ROUNDUP(ROWS(G$4:G71)/5,0),MOD(ROWS(G$4:G71)-1,5)+1)</f>
        <v>-24.26</v>
      </c>
    </row>
    <row r="72" spans="7:7" x14ac:dyDescent="0.2">
      <c r="G72">
        <f>INDEX($A$4:$E$22,ROUNDUP(ROWS(G$4:G72)/5,0),MOD(ROWS(G$4:G72)-1,5)+1)</f>
        <v>-25.34</v>
      </c>
    </row>
    <row r="73" spans="7:7" x14ac:dyDescent="0.2">
      <c r="G73">
        <f>INDEX($A$4:$E$22,ROUNDUP(ROWS(G$4:G73)/5,0),MOD(ROWS(G$4:G73)-1,5)+1)</f>
        <v>-25.34</v>
      </c>
    </row>
    <row r="74" spans="7:7" x14ac:dyDescent="0.2">
      <c r="G74">
        <f>INDEX($A$4:$E$22,ROUNDUP(ROWS(G$4:G74)/5,0),MOD(ROWS(G$4:G74)-1,5)+1)</f>
        <v>-25.86</v>
      </c>
    </row>
    <row r="75" spans="7:7" x14ac:dyDescent="0.2">
      <c r="G75">
        <f>INDEX($A$4:$E$22,ROUNDUP(ROWS(G$4:G75)/5,0),MOD(ROWS(G$4:G75)-1,5)+1)</f>
        <v>-25.86</v>
      </c>
    </row>
    <row r="76" spans="7:7" x14ac:dyDescent="0.2">
      <c r="G76">
        <f>INDEX($A$4:$E$22,ROUNDUP(ROWS(G$4:G76)/5,0),MOD(ROWS(G$4:G76)-1,5)+1)</f>
        <v>-28.05</v>
      </c>
    </row>
    <row r="77" spans="7:7" x14ac:dyDescent="0.2">
      <c r="G77">
        <f>INDEX($A$4:$E$22,ROUNDUP(ROWS(G$4:G77)/5,0),MOD(ROWS(G$4:G77)-1,5)+1)</f>
        <v>-28.05</v>
      </c>
    </row>
    <row r="78" spans="7:7" x14ac:dyDescent="0.2">
      <c r="G78">
        <f>INDEX($A$4:$E$22,ROUNDUP(ROWS(G$4:G78)/5,0),MOD(ROWS(G$4:G78)-1,5)+1)</f>
        <v>-28.05</v>
      </c>
    </row>
    <row r="79" spans="7:7" x14ac:dyDescent="0.2">
      <c r="G79">
        <f>INDEX($A$4:$E$22,ROUNDUP(ROWS(G$4:G79)/5,0),MOD(ROWS(G$4:G79)-1,5)+1)</f>
        <v>-33.92</v>
      </c>
    </row>
    <row r="80" spans="7:7" x14ac:dyDescent="0.2">
      <c r="G80">
        <f>INDEX($A$4:$E$22,ROUNDUP(ROWS(G$4:G80)/5,0),MOD(ROWS(G$4:G80)-1,5)+1)</f>
        <v>-33.92</v>
      </c>
    </row>
    <row r="81" spans="7:7" x14ac:dyDescent="0.2">
      <c r="G81">
        <f>INDEX($A$4:$E$22,ROUNDUP(ROWS(G$4:G81)/5,0),MOD(ROWS(G$4:G81)-1,5)+1)</f>
        <v>-33.92</v>
      </c>
    </row>
    <row r="82" spans="7:7" x14ac:dyDescent="0.2">
      <c r="G82">
        <f>INDEX($A$4:$E$22,ROUNDUP(ROWS(G$4:G82)/5,0),MOD(ROWS(G$4:G82)-1,5)+1)</f>
        <v>-36.21</v>
      </c>
    </row>
    <row r="83" spans="7:7" x14ac:dyDescent="0.2">
      <c r="G83">
        <f>INDEX($A$4:$E$22,ROUNDUP(ROWS(G$4:G83)/5,0),MOD(ROWS(G$4:G83)-1,5)+1)</f>
        <v>-36.21</v>
      </c>
    </row>
    <row r="84" spans="7:7" x14ac:dyDescent="0.2">
      <c r="G84">
        <f>INDEX($A$4:$E$22,ROUNDUP(ROWS(G$4:G84)/5,0),MOD(ROWS(G$4:G84)-1,5)+1)</f>
        <v>-39.65</v>
      </c>
    </row>
    <row r="85" spans="7:7" x14ac:dyDescent="0.2">
      <c r="G85">
        <f>INDEX($A$4:$E$22,ROUNDUP(ROWS(G$4:G85)/5,0),MOD(ROWS(G$4:G85)-1,5)+1)</f>
        <v>-39.65</v>
      </c>
    </row>
    <row r="86" spans="7:7" x14ac:dyDescent="0.2">
      <c r="G86">
        <f>INDEX($A$4:$E$22,ROUNDUP(ROWS(G$4:G86)/5,0),MOD(ROWS(G$4:G86)-1,5)+1)</f>
        <v>-40.1</v>
      </c>
    </row>
    <row r="87" spans="7:7" x14ac:dyDescent="0.2">
      <c r="G87">
        <f>INDEX($A$4:$E$22,ROUNDUP(ROWS(G$4:G87)/5,0),MOD(ROWS(G$4:G87)-1,5)+1)</f>
        <v>-40.1</v>
      </c>
    </row>
    <row r="88" spans="7:7" x14ac:dyDescent="0.2">
      <c r="G88">
        <f>INDEX($A$4:$E$22,ROUNDUP(ROWS(G$4:G88)/5,0),MOD(ROWS(G$4:G88)-1,5)+1)</f>
        <v>-39.619999999999997</v>
      </c>
    </row>
    <row r="89" spans="7:7" x14ac:dyDescent="0.2">
      <c r="G89">
        <f>INDEX($A$4:$E$22,ROUNDUP(ROWS(G$4:G89)/5,0),MOD(ROWS(G$4:G89)-1,5)+1)</f>
        <v>-39.619999999999997</v>
      </c>
    </row>
    <row r="90" spans="7:7" x14ac:dyDescent="0.2">
      <c r="G90">
        <f>INDEX($A$4:$E$22,ROUNDUP(ROWS(G$4:G90)/5,0),MOD(ROWS(G$4:G90)-1,5)+1)</f>
        <v>-37.840000000000003</v>
      </c>
    </row>
    <row r="91" spans="7:7" x14ac:dyDescent="0.2">
      <c r="G91">
        <f>INDEX($A$4:$E$22,ROUNDUP(ROWS(G$4:G91)/5,0),MOD(ROWS(G$4:G91)-1,5)+1)</f>
        <v>-37.840000000000003</v>
      </c>
    </row>
    <row r="92" spans="7:7" x14ac:dyDescent="0.2">
      <c r="G92">
        <f>INDEX($A$4:$E$22,ROUNDUP(ROWS(G$4:G92)/5,0),MOD(ROWS(G$4:G92)-1,5)+1)</f>
        <v>-35.35</v>
      </c>
    </row>
    <row r="93" spans="7:7" x14ac:dyDescent="0.2">
      <c r="G93">
        <f>INDEX($A$4:$E$22,ROUNDUP(ROWS(G$4:G93)/5,0),MOD(ROWS(G$4:G93)-1,5)+1)</f>
        <v>-35.35</v>
      </c>
    </row>
    <row r="94" spans="7:7" x14ac:dyDescent="0.2">
      <c r="G94">
        <f>INDEX($A$4:$E$22,ROUNDUP(ROWS(G$4:G94)/5,0),MOD(ROWS(G$4:G94)-1,5)+1)</f>
        <v>-33.21</v>
      </c>
    </row>
    <row r="95" spans="7:7" x14ac:dyDescent="0.2">
      <c r="G95">
        <f>INDEX($A$4:$E$22,ROUNDUP(ROWS(G$4:G95)/5,0),MOD(ROWS(G$4:G95)-1,5)+1)</f>
        <v>-33.21</v>
      </c>
    </row>
    <row r="96" spans="7:7" x14ac:dyDescent="0.2">
      <c r="G96">
        <f>INDEX($A$4:$E$22,ROUNDUP(ROWS(G$4:G96)/5,0),MOD(ROWS(G$4:G96)-1,5)+1)</f>
        <v>-31.56</v>
      </c>
    </row>
    <row r="97" spans="7:7" x14ac:dyDescent="0.2">
      <c r="G97">
        <f>INDEX($A$4:$E$22,ROUNDUP(ROWS(G$4:G97)/5,0),MOD(ROWS(G$4:G97)-1,5)+1)</f>
        <v>-35.56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1" sqref="E1"/>
    </sheetView>
  </sheetViews>
  <sheetFormatPr baseColWidth="10" defaultRowHeight="16" x14ac:dyDescent="0.2"/>
  <cols>
    <col min="1" max="1" width="56.83203125" bestFit="1" customWidth="1"/>
    <col min="3" max="3" width="67.33203125" bestFit="1" customWidth="1"/>
    <col min="5" max="5" width="64.6640625" bestFit="1" customWidth="1"/>
  </cols>
  <sheetData>
    <row r="1" spans="1:5" x14ac:dyDescent="0.2">
      <c r="A1" t="s">
        <v>26</v>
      </c>
      <c r="C1" t="s">
        <v>29</v>
      </c>
      <c r="E1" t="s">
        <v>34</v>
      </c>
    </row>
    <row r="2" spans="1:5" x14ac:dyDescent="0.2">
      <c r="A2" t="s">
        <v>27</v>
      </c>
      <c r="C2" t="s">
        <v>30</v>
      </c>
      <c r="E2" t="s">
        <v>35</v>
      </c>
    </row>
    <row r="3" spans="1:5" x14ac:dyDescent="0.2">
      <c r="A3" t="s">
        <v>28</v>
      </c>
      <c r="C3" t="s">
        <v>31</v>
      </c>
      <c r="E3" t="s">
        <v>36</v>
      </c>
    </row>
    <row r="4" spans="1:5" x14ac:dyDescent="0.2">
      <c r="A4">
        <f>-34.43 -36.76 -37.81 -36.58 -36.9 -38.28 -41.85 -42.31 -41.24 -39.53</f>
        <v>-385.69000000000005</v>
      </c>
      <c r="C4" t="s">
        <v>32</v>
      </c>
      <c r="E4" t="s">
        <v>37</v>
      </c>
    </row>
    <row r="5" spans="1:5" x14ac:dyDescent="0.2">
      <c r="A5">
        <f>-41.4 -44.51 -42.34 -42.16 -42.37 -42.79 -44.5 -45.2 -45 -42.25</f>
        <v>-432.52</v>
      </c>
      <c r="C5">
        <f>-41.88 -44.14 -44.08 -43.77 -43.86 -42.56 -36.44 -28.11 -26.96 -30.88</f>
        <v>-382.68</v>
      </c>
      <c r="E5">
        <f>-44.51 -40 -39.43 -39.43 -37.07 -30.94 -29.03 -29.77 -31.42 -33.04</f>
        <v>-354.64</v>
      </c>
    </row>
    <row r="6" spans="1:5" x14ac:dyDescent="0.2">
      <c r="A6">
        <f>-33.8 -28.32 -25.04 -29.46 -34.53 -35.61 -35.66 -34.58 -32.56 -31.42</f>
        <v>-320.98</v>
      </c>
      <c r="C6">
        <f>-33.72 -35.58 -36.38 -35.58 -33.53 -32.94 -33.29 -31.98 -31.07 -30.41</f>
        <v>-334.48</v>
      </c>
      <c r="E6">
        <f>-33.34 -33.8 -32.96 -31.75 -31.7 -31.97 -29.65 -25.59 -20.93 -21.02</f>
        <v>-292.70999999999998</v>
      </c>
    </row>
    <row r="7" spans="1:5" x14ac:dyDescent="0.2">
      <c r="A7">
        <f>-31.23 -31.58 -30.46 -26.86 -25.6 -23.86 -22.45 -21.89 -21.28 -20.92</f>
        <v>-256.13</v>
      </c>
      <c r="C7">
        <f>-29.24 -27.83 -26.27 -23.1 -22.17        -23.94 -24.26 -25.34 -25.86</f>
        <v>-228.01</v>
      </c>
      <c r="E7">
        <f>-21.19 -21.52 -21.76 -22.15 -23.29 -24.77 -26.8 -31.95 -34.62 -36.33</f>
        <v>-264.38</v>
      </c>
    </row>
    <row r="8" spans="1:5" x14ac:dyDescent="0.2">
      <c r="A8">
        <f>-21.12 -23.54 -23.72 -24.55 -26.5 -27.1 -28.96 -30.31 -34.35 -37.36</f>
        <v>-277.51</v>
      </c>
      <c r="C8">
        <f>-28.05 -33.92        -36.21 -39.65</f>
        <v>-137.83000000000001</v>
      </c>
      <c r="E8">
        <f>-36.56 -36.15 -35.08 -33.63 -32.37 -31.61</f>
        <v>-205.40000000000003</v>
      </c>
    </row>
    <row r="9" spans="1:5" x14ac:dyDescent="0.2">
      <c r="A9">
        <f>-39.02 -39.68 -39.28 -37.55 -35.34 -33.11 -31.36 -30.88 -30.52 -30.39</f>
        <v>-347.13</v>
      </c>
      <c r="C9">
        <f>-40.1 -39.62 -37.84 -35.35 -33.21 -31.56</f>
        <v>-217.68</v>
      </c>
      <c r="E9" t="s">
        <v>3</v>
      </c>
    </row>
    <row r="10" spans="1:5" x14ac:dyDescent="0.2">
      <c r="A10">
        <f>-30.24 -29.91 -28.85 -27.54 -26.5 -25.83 -25.31 -25.09 -25.41 -25.82</f>
        <v>-270.5</v>
      </c>
    </row>
    <row r="11" spans="1:5" x14ac:dyDescent="0.2">
      <c r="A11">
        <f>-26.3 -27.13 -28.49 -32.58</f>
        <v>-114.5</v>
      </c>
      <c r="C11" t="s">
        <v>33</v>
      </c>
    </row>
    <row r="12" spans="1:5" x14ac:dyDescent="0.2">
      <c r="A12" t="s">
        <v>3</v>
      </c>
    </row>
    <row r="13" spans="1:5" x14ac:dyDescent="0.2">
      <c r="C13" t="s">
        <v>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2"/>
  <sheetViews>
    <sheetView topLeftCell="J1" workbookViewId="0">
      <selection activeCell="O15" sqref="O15"/>
    </sheetView>
  </sheetViews>
  <sheetFormatPr baseColWidth="10" defaultRowHeight="16" x14ac:dyDescent="0.2"/>
  <cols>
    <col min="1" max="1" width="20.1640625" customWidth="1"/>
    <col min="8" max="8" width="15" customWidth="1"/>
    <col min="15" max="15" width="12.5" customWidth="1"/>
    <col min="23" max="23" width="19.1640625" customWidth="1"/>
    <col min="30" max="30" width="14.1640625" customWidth="1"/>
    <col min="37" max="37" width="12.33203125" customWidth="1"/>
  </cols>
  <sheetData>
    <row r="1" spans="1:42" x14ac:dyDescent="0.2">
      <c r="A1" s="1" t="s">
        <v>131</v>
      </c>
    </row>
    <row r="2" spans="1:42" x14ac:dyDescent="0.2">
      <c r="A2" t="s">
        <v>8</v>
      </c>
      <c r="H2" t="s">
        <v>11</v>
      </c>
      <c r="O2" t="s">
        <v>16</v>
      </c>
      <c r="W2" t="s">
        <v>19</v>
      </c>
      <c r="AD2" t="s">
        <v>76</v>
      </c>
      <c r="AK2" t="s">
        <v>76</v>
      </c>
    </row>
    <row r="3" spans="1:42" x14ac:dyDescent="0.2">
      <c r="A3" t="s">
        <v>9</v>
      </c>
      <c r="H3" t="s">
        <v>12</v>
      </c>
      <c r="O3" t="s">
        <v>17</v>
      </c>
      <c r="W3" t="s">
        <v>20</v>
      </c>
      <c r="AD3" t="s">
        <v>77</v>
      </c>
      <c r="AK3" t="s">
        <v>83</v>
      </c>
    </row>
    <row r="4" spans="1:42" x14ac:dyDescent="0.2">
      <c r="A4" t="s">
        <v>10</v>
      </c>
      <c r="H4" t="s">
        <v>13</v>
      </c>
      <c r="O4" t="s">
        <v>18</v>
      </c>
      <c r="W4" t="s">
        <v>21</v>
      </c>
      <c r="AD4" t="s">
        <v>78</v>
      </c>
      <c r="AK4" t="s">
        <v>78</v>
      </c>
    </row>
    <row r="5" spans="1:42" x14ac:dyDescent="0.2">
      <c r="A5">
        <v>0.02</v>
      </c>
      <c r="B5">
        <v>-34.43</v>
      </c>
      <c r="C5">
        <v>0.04</v>
      </c>
      <c r="D5">
        <v>-36.76</v>
      </c>
      <c r="E5">
        <v>0.06</v>
      </c>
      <c r="F5">
        <v>-37.81</v>
      </c>
      <c r="H5">
        <v>0.08</v>
      </c>
      <c r="I5">
        <v>-39.26</v>
      </c>
      <c r="J5">
        <v>0.1</v>
      </c>
      <c r="K5">
        <v>-42</v>
      </c>
      <c r="L5">
        <v>0.12</v>
      </c>
      <c r="M5">
        <v>-42.13</v>
      </c>
      <c r="O5">
        <v>-39.853999999999999</v>
      </c>
      <c r="P5">
        <v>-42.056100000000001</v>
      </c>
      <c r="Q5">
        <v>-41.7239</v>
      </c>
      <c r="R5">
        <v>-41.995100000000001</v>
      </c>
      <c r="S5">
        <v>-41.566699999999997</v>
      </c>
      <c r="W5">
        <v>0.02</v>
      </c>
      <c r="X5">
        <v>-36.6</v>
      </c>
      <c r="Y5">
        <v>0.04</v>
      </c>
      <c r="Z5">
        <v>-37.49</v>
      </c>
      <c r="AA5">
        <v>0.06</v>
      </c>
      <c r="AB5">
        <v>-38.090000000000003</v>
      </c>
      <c r="AD5">
        <v>5.3999999999999999E-2</v>
      </c>
      <c r="AE5">
        <v>-37.659999999999997</v>
      </c>
      <c r="AF5">
        <v>0.107</v>
      </c>
      <c r="AG5">
        <v>-37.69</v>
      </c>
      <c r="AH5">
        <v>0.161</v>
      </c>
      <c r="AI5">
        <v>-37.409999999999997</v>
      </c>
      <c r="AK5">
        <v>5.3999999999999999E-2</v>
      </c>
      <c r="AL5">
        <v>-37.24</v>
      </c>
      <c r="AM5">
        <v>0.107</v>
      </c>
      <c r="AN5">
        <v>-37.090000000000003</v>
      </c>
      <c r="AO5">
        <v>0.161</v>
      </c>
      <c r="AP5">
        <v>-36.770000000000003</v>
      </c>
    </row>
    <row r="6" spans="1:42" x14ac:dyDescent="0.2">
      <c r="A6">
        <v>0.08</v>
      </c>
      <c r="B6">
        <v>-36.58</v>
      </c>
      <c r="C6">
        <v>0.1</v>
      </c>
      <c r="D6">
        <v>-36.9</v>
      </c>
      <c r="E6">
        <v>0.12</v>
      </c>
      <c r="F6">
        <v>-38.28</v>
      </c>
      <c r="H6">
        <v>0.14000000000000001</v>
      </c>
      <c r="I6">
        <v>-41.5</v>
      </c>
      <c r="J6">
        <v>0.16</v>
      </c>
      <c r="K6">
        <v>-42.13</v>
      </c>
      <c r="L6">
        <v>0.18</v>
      </c>
      <c r="M6">
        <v>-41.45</v>
      </c>
      <c r="O6">
        <v>-42.957000000000001</v>
      </c>
      <c r="P6">
        <v>-44.099200000000003</v>
      </c>
      <c r="Q6">
        <v>-43.814599999999999</v>
      </c>
      <c r="R6">
        <v>-43.502000000000002</v>
      </c>
      <c r="S6">
        <v>-39.679299999999998</v>
      </c>
      <c r="W6">
        <v>0.08</v>
      </c>
      <c r="X6">
        <v>-44.2</v>
      </c>
      <c r="Y6">
        <v>0.1</v>
      </c>
      <c r="Z6">
        <v>-44.51</v>
      </c>
      <c r="AA6">
        <v>0.12</v>
      </c>
      <c r="AB6">
        <v>-40</v>
      </c>
      <c r="AD6">
        <v>0.214</v>
      </c>
      <c r="AE6">
        <v>-39.47</v>
      </c>
      <c r="AF6">
        <v>0.26800000000000002</v>
      </c>
      <c r="AG6">
        <v>-38.090000000000003</v>
      </c>
      <c r="AH6">
        <v>0.32100000000000001</v>
      </c>
      <c r="AI6">
        <v>-42.54</v>
      </c>
      <c r="AK6">
        <v>0.214</v>
      </c>
      <c r="AL6">
        <v>-39.119999999999997</v>
      </c>
      <c r="AM6">
        <v>0.26800000000000002</v>
      </c>
      <c r="AN6">
        <v>-37.53</v>
      </c>
      <c r="AO6">
        <v>0.32100000000000001</v>
      </c>
      <c r="AP6">
        <v>-42.09</v>
      </c>
    </row>
    <row r="7" spans="1:42" x14ac:dyDescent="0.2">
      <c r="A7">
        <v>0.14000000000000001</v>
      </c>
      <c r="B7">
        <v>-41.85</v>
      </c>
      <c r="C7">
        <v>0.16</v>
      </c>
      <c r="D7">
        <v>-42.31</v>
      </c>
      <c r="E7">
        <v>0.18</v>
      </c>
      <c r="F7">
        <v>-41.24</v>
      </c>
      <c r="H7">
        <v>0.2</v>
      </c>
      <c r="I7">
        <v>-41.88</v>
      </c>
      <c r="J7">
        <v>0.22</v>
      </c>
      <c r="K7">
        <v>-44.14</v>
      </c>
      <c r="L7">
        <v>0.24</v>
      </c>
      <c r="M7">
        <v>-44.08</v>
      </c>
      <c r="O7">
        <v>-30.9084</v>
      </c>
      <c r="P7">
        <v>-27.307700000000001</v>
      </c>
      <c r="Q7">
        <v>-31.5456</v>
      </c>
      <c r="R7">
        <v>-34.501100000000001</v>
      </c>
      <c r="S7">
        <v>-36.064399999999999</v>
      </c>
      <c r="W7">
        <v>0.15</v>
      </c>
      <c r="X7">
        <v>-39.43</v>
      </c>
      <c r="Y7">
        <v>0.16</v>
      </c>
      <c r="Z7">
        <v>-39.43</v>
      </c>
      <c r="AA7">
        <v>0.18</v>
      </c>
      <c r="AB7">
        <v>-37.07</v>
      </c>
      <c r="AD7">
        <v>0.375</v>
      </c>
      <c r="AE7">
        <v>-43.05</v>
      </c>
      <c r="AF7">
        <v>0.42799999999999999</v>
      </c>
      <c r="AG7">
        <v>-41.41</v>
      </c>
      <c r="AH7">
        <v>0.48199999999999998</v>
      </c>
      <c r="AI7">
        <v>-33.340000000000003</v>
      </c>
      <c r="AK7">
        <v>0.375</v>
      </c>
      <c r="AL7">
        <v>-42.61</v>
      </c>
      <c r="AM7">
        <v>0.42799999999999999</v>
      </c>
      <c r="AN7">
        <v>-41</v>
      </c>
      <c r="AO7">
        <v>0.48199999999999998</v>
      </c>
      <c r="AP7">
        <v>-32.840000000000003</v>
      </c>
    </row>
    <row r="8" spans="1:42" x14ac:dyDescent="0.2">
      <c r="A8">
        <v>0.2</v>
      </c>
      <c r="B8">
        <v>-39.53</v>
      </c>
      <c r="C8">
        <v>0.22</v>
      </c>
      <c r="D8">
        <v>-41.4</v>
      </c>
      <c r="E8">
        <v>0.24</v>
      </c>
      <c r="F8">
        <v>-44.51</v>
      </c>
      <c r="H8">
        <v>0.26</v>
      </c>
      <c r="I8">
        <v>-43.77</v>
      </c>
      <c r="J8">
        <v>0.28000000000000003</v>
      </c>
      <c r="K8">
        <v>-43.86</v>
      </c>
      <c r="L8">
        <v>0.3</v>
      </c>
      <c r="M8">
        <v>-42.56</v>
      </c>
      <c r="O8">
        <v>-35.748800000000003</v>
      </c>
      <c r="P8">
        <v>-33.506500000000003</v>
      </c>
      <c r="Q8">
        <v>-33.054200000000002</v>
      </c>
      <c r="R8">
        <v>-32.632399999999997</v>
      </c>
      <c r="S8">
        <v>-31.364999999999998</v>
      </c>
      <c r="W8">
        <v>0.2</v>
      </c>
      <c r="X8">
        <v>-30.94</v>
      </c>
      <c r="Y8">
        <v>0.22</v>
      </c>
      <c r="Z8">
        <v>-29.03</v>
      </c>
      <c r="AA8">
        <v>0.24</v>
      </c>
      <c r="AB8">
        <v>-29.77</v>
      </c>
      <c r="AD8">
        <v>0.53500000000000003</v>
      </c>
      <c r="AE8">
        <v>-31.79</v>
      </c>
      <c r="AF8">
        <v>0.58899999999999997</v>
      </c>
      <c r="AG8">
        <v>-36.29</v>
      </c>
      <c r="AH8">
        <v>0.64200000000000002</v>
      </c>
      <c r="AI8">
        <v>-31.99</v>
      </c>
      <c r="AK8">
        <v>0.53500000000000003</v>
      </c>
      <c r="AL8">
        <v>-31.15</v>
      </c>
      <c r="AM8">
        <v>0.58899999999999997</v>
      </c>
      <c r="AN8">
        <v>-36.04</v>
      </c>
      <c r="AO8">
        <v>0.64200000000000002</v>
      </c>
      <c r="AP8">
        <v>-31.58</v>
      </c>
    </row>
    <row r="9" spans="1:42" x14ac:dyDescent="0.2">
      <c r="A9">
        <v>0.26</v>
      </c>
      <c r="B9">
        <v>-42.34</v>
      </c>
      <c r="C9">
        <v>0.28000000000000003</v>
      </c>
      <c r="D9">
        <v>-42.16</v>
      </c>
      <c r="E9">
        <v>0.3</v>
      </c>
      <c r="F9">
        <v>-42.37</v>
      </c>
      <c r="H9">
        <v>0.32</v>
      </c>
      <c r="I9">
        <v>-36.44</v>
      </c>
      <c r="J9">
        <v>0.34</v>
      </c>
      <c r="K9">
        <v>-28.11</v>
      </c>
      <c r="L9">
        <v>0.36</v>
      </c>
      <c r="M9">
        <v>-26.96</v>
      </c>
      <c r="O9">
        <v>-30.4864</v>
      </c>
      <c r="P9">
        <v>-28.972899999999999</v>
      </c>
      <c r="Q9">
        <v>-27.272400000000001</v>
      </c>
      <c r="R9">
        <v>-24.610700000000001</v>
      </c>
      <c r="S9">
        <v>-22.4588</v>
      </c>
      <c r="W9">
        <v>0.26</v>
      </c>
      <c r="X9">
        <v>-31.42</v>
      </c>
      <c r="Y9">
        <v>0.28000000000000003</v>
      </c>
      <c r="Z9">
        <v>-33.04</v>
      </c>
      <c r="AA9">
        <v>0.3</v>
      </c>
      <c r="AB9">
        <v>-33.340000000000003</v>
      </c>
      <c r="AD9">
        <v>0.69599999999999995</v>
      </c>
      <c r="AE9">
        <v>-31.46</v>
      </c>
      <c r="AF9">
        <v>0.749</v>
      </c>
      <c r="AG9">
        <v>-30.26</v>
      </c>
      <c r="AH9">
        <v>0.80300000000000005</v>
      </c>
      <c r="AI9">
        <v>-20.81</v>
      </c>
      <c r="AK9">
        <v>0.69599999999999995</v>
      </c>
      <c r="AL9">
        <v>-31.34</v>
      </c>
      <c r="AM9">
        <v>0.749</v>
      </c>
      <c r="AN9">
        <v>-29.62</v>
      </c>
      <c r="AO9">
        <v>0.80300000000000005</v>
      </c>
      <c r="AP9">
        <v>-20.37</v>
      </c>
    </row>
    <row r="10" spans="1:42" x14ac:dyDescent="0.2">
      <c r="A10">
        <v>0.32</v>
      </c>
      <c r="B10">
        <v>-42.79</v>
      </c>
      <c r="C10">
        <v>0.34</v>
      </c>
      <c r="D10">
        <v>-44.5</v>
      </c>
      <c r="E10">
        <v>0.36</v>
      </c>
      <c r="F10">
        <v>-45.2</v>
      </c>
      <c r="H10">
        <v>0.38</v>
      </c>
      <c r="I10">
        <v>-30.88</v>
      </c>
      <c r="J10">
        <v>0.4</v>
      </c>
      <c r="K10">
        <v>-33.72</v>
      </c>
      <c r="L10">
        <v>0.42</v>
      </c>
      <c r="M10">
        <v>-35.58</v>
      </c>
      <c r="O10">
        <v>-22.194199999999999</v>
      </c>
      <c r="P10">
        <v>-23.9956</v>
      </c>
      <c r="Q10">
        <v>-24.618600000000001</v>
      </c>
      <c r="R10">
        <v>-25.594899999999999</v>
      </c>
      <c r="S10">
        <v>-27.2758</v>
      </c>
      <c r="W10">
        <v>0.32</v>
      </c>
      <c r="X10">
        <v>-33.799999999999997</v>
      </c>
      <c r="Y10">
        <v>0.34</v>
      </c>
      <c r="Z10">
        <v>-32.96</v>
      </c>
      <c r="AA10">
        <v>0.36</v>
      </c>
      <c r="AB10">
        <v>-31.75</v>
      </c>
      <c r="AD10">
        <v>0.85599999999999998</v>
      </c>
      <c r="AE10">
        <v>-22.6</v>
      </c>
      <c r="AF10">
        <v>0.91</v>
      </c>
      <c r="AG10">
        <v>-24.39</v>
      </c>
      <c r="AK10">
        <v>0.85599999999999998</v>
      </c>
      <c r="AL10">
        <v>-22.5</v>
      </c>
      <c r="AM10">
        <v>0.91</v>
      </c>
      <c r="AN10">
        <v>-23.99</v>
      </c>
    </row>
    <row r="11" spans="1:42" x14ac:dyDescent="0.2">
      <c r="A11">
        <v>0.38</v>
      </c>
      <c r="B11">
        <v>-45</v>
      </c>
      <c r="C11">
        <v>0.4</v>
      </c>
      <c r="D11">
        <v>-42.25</v>
      </c>
      <c r="E11">
        <v>0.42</v>
      </c>
      <c r="F11">
        <v>-33.799999999999997</v>
      </c>
      <c r="H11">
        <v>0.44</v>
      </c>
      <c r="I11">
        <v>-36.380000000000003</v>
      </c>
      <c r="J11">
        <v>0.46</v>
      </c>
      <c r="K11">
        <v>-35.58</v>
      </c>
      <c r="L11">
        <v>0.48</v>
      </c>
      <c r="M11">
        <v>-33.53</v>
      </c>
      <c r="O11">
        <v>-30.262699999999999</v>
      </c>
      <c r="P11">
        <v>-34.1571</v>
      </c>
      <c r="Q11">
        <v>-37.083399999999997</v>
      </c>
      <c r="R11">
        <v>-39.831099999999999</v>
      </c>
      <c r="S11">
        <v>-39.835599999999999</v>
      </c>
      <c r="W11">
        <v>0.38</v>
      </c>
      <c r="X11">
        <v>-31.7</v>
      </c>
      <c r="Y11">
        <v>0.4</v>
      </c>
      <c r="Z11">
        <v>-31.97</v>
      </c>
      <c r="AA11">
        <v>0.42</v>
      </c>
      <c r="AB11">
        <v>-29.65</v>
      </c>
      <c r="AD11" t="s">
        <v>3</v>
      </c>
      <c r="AK11" t="s">
        <v>3</v>
      </c>
    </row>
    <row r="12" spans="1:42" x14ac:dyDescent="0.2">
      <c r="A12">
        <v>0.44</v>
      </c>
      <c r="B12">
        <v>-28.32</v>
      </c>
      <c r="C12">
        <v>0.46</v>
      </c>
      <c r="D12">
        <v>-25.04</v>
      </c>
      <c r="E12">
        <v>0.48</v>
      </c>
      <c r="F12">
        <v>-29.46</v>
      </c>
      <c r="H12">
        <v>0.5</v>
      </c>
      <c r="I12">
        <v>-32.94</v>
      </c>
      <c r="J12">
        <v>0.52</v>
      </c>
      <c r="K12">
        <v>-33.29</v>
      </c>
      <c r="L12">
        <v>0.54</v>
      </c>
      <c r="M12">
        <v>-31.98</v>
      </c>
      <c r="O12">
        <v>-38.378900000000002</v>
      </c>
      <c r="P12">
        <v>-35.743899999999996</v>
      </c>
      <c r="Q12">
        <v>-33.033999999999999</v>
      </c>
      <c r="W12">
        <v>0.44</v>
      </c>
      <c r="X12">
        <v>-25.59</v>
      </c>
      <c r="Y12">
        <v>0.46</v>
      </c>
      <c r="Z12">
        <v>-20.93</v>
      </c>
      <c r="AA12">
        <v>0.48</v>
      </c>
      <c r="AB12">
        <v>-21.02</v>
      </c>
    </row>
    <row r="13" spans="1:42" x14ac:dyDescent="0.2">
      <c r="A13">
        <v>0.5</v>
      </c>
      <c r="B13">
        <v>-34.53</v>
      </c>
      <c r="C13">
        <v>0.52</v>
      </c>
      <c r="D13">
        <v>-35.61</v>
      </c>
      <c r="E13">
        <v>0.54</v>
      </c>
      <c r="F13">
        <v>-35.659999999999997</v>
      </c>
      <c r="H13">
        <v>0.56000000000000005</v>
      </c>
      <c r="I13">
        <v>-31.07</v>
      </c>
      <c r="J13">
        <v>0.57999999999999996</v>
      </c>
      <c r="K13">
        <v>-30.41</v>
      </c>
      <c r="L13">
        <v>0.6</v>
      </c>
      <c r="M13">
        <v>-29.24</v>
      </c>
      <c r="W13">
        <v>0.5</v>
      </c>
      <c r="X13">
        <v>-21.19</v>
      </c>
      <c r="Y13">
        <v>0.52</v>
      </c>
      <c r="Z13">
        <v>-21.52</v>
      </c>
      <c r="AA13">
        <v>0.54</v>
      </c>
      <c r="AB13">
        <v>-21.76</v>
      </c>
    </row>
    <row r="14" spans="1:42" x14ac:dyDescent="0.2">
      <c r="A14">
        <v>0.56000000000000005</v>
      </c>
      <c r="B14">
        <v>-34.58</v>
      </c>
      <c r="C14">
        <v>0.57999999999999996</v>
      </c>
      <c r="D14">
        <v>-32.56</v>
      </c>
      <c r="E14">
        <v>0.6</v>
      </c>
      <c r="F14">
        <v>-31.42</v>
      </c>
      <c r="H14">
        <v>0.62</v>
      </c>
      <c r="I14">
        <v>-27.83</v>
      </c>
      <c r="J14">
        <v>0.64</v>
      </c>
      <c r="K14">
        <v>-26.27</v>
      </c>
      <c r="L14">
        <v>0.66</v>
      </c>
      <c r="M14">
        <v>-23.1</v>
      </c>
      <c r="O14" s="1" t="s">
        <v>132</v>
      </c>
      <c r="W14">
        <v>0.56000000000000005</v>
      </c>
      <c r="X14">
        <v>-22.15</v>
      </c>
      <c r="Y14">
        <v>0.57999999999999996</v>
      </c>
      <c r="Z14">
        <v>-23.29</v>
      </c>
      <c r="AA14">
        <v>0.6</v>
      </c>
      <c r="AB14">
        <v>-24.77</v>
      </c>
    </row>
    <row r="15" spans="1:42" x14ac:dyDescent="0.2">
      <c r="A15">
        <v>0.62</v>
      </c>
      <c r="B15">
        <v>-31.23</v>
      </c>
      <c r="C15">
        <v>0.64</v>
      </c>
      <c r="D15">
        <v>-31.58</v>
      </c>
      <c r="E15">
        <v>0.66</v>
      </c>
      <c r="F15">
        <v>-30.46</v>
      </c>
      <c r="H15">
        <v>0.7</v>
      </c>
      <c r="I15">
        <v>-22.17</v>
      </c>
      <c r="J15">
        <v>0.72</v>
      </c>
      <c r="K15">
        <v>-23.94</v>
      </c>
      <c r="L15">
        <v>0.74</v>
      </c>
      <c r="M15">
        <v>-24.26</v>
      </c>
      <c r="O15">
        <f>INDEX($O$5:$S$12,ROUNDUP(ROWS(H$4:H4)/5,0),MOD(ROWS(H$4:H4)-1,5)+1)</f>
        <v>-39.853999999999999</v>
      </c>
      <c r="W15">
        <v>0.62</v>
      </c>
      <c r="X15">
        <v>-26.8</v>
      </c>
      <c r="Y15">
        <v>0.64</v>
      </c>
      <c r="Z15">
        <v>-31.95</v>
      </c>
      <c r="AA15">
        <v>0.66</v>
      </c>
      <c r="AB15">
        <v>-34.619999999999997</v>
      </c>
    </row>
    <row r="16" spans="1:42" x14ac:dyDescent="0.2">
      <c r="A16">
        <v>0.68</v>
      </c>
      <c r="B16">
        <v>-26.86</v>
      </c>
      <c r="C16">
        <v>0.7</v>
      </c>
      <c r="D16">
        <v>-25.6</v>
      </c>
      <c r="E16">
        <v>0.72</v>
      </c>
      <c r="F16">
        <v>-23.86</v>
      </c>
      <c r="H16">
        <v>0.76</v>
      </c>
      <c r="I16">
        <v>-25.34</v>
      </c>
      <c r="J16">
        <v>0.78</v>
      </c>
      <c r="K16">
        <v>-25.86</v>
      </c>
      <c r="L16">
        <v>0.81</v>
      </c>
      <c r="M16">
        <v>-28.05</v>
      </c>
      <c r="O16">
        <f>INDEX($O$5:$S$12,ROUNDUP(ROWS(H$4:H5)/5,0),MOD(ROWS(H$4:H5)-1,5)+1)</f>
        <v>-42.056100000000001</v>
      </c>
      <c r="W16">
        <v>0.68</v>
      </c>
      <c r="X16">
        <v>-36.33</v>
      </c>
      <c r="Y16">
        <v>0.7</v>
      </c>
      <c r="Z16">
        <v>-36.56</v>
      </c>
      <c r="AA16">
        <v>0.72</v>
      </c>
      <c r="AB16">
        <v>-36.15</v>
      </c>
    </row>
    <row r="17" spans="1:28" x14ac:dyDescent="0.2">
      <c r="A17">
        <v>0.74</v>
      </c>
      <c r="B17">
        <v>-22.45</v>
      </c>
      <c r="C17">
        <v>0.76</v>
      </c>
      <c r="D17">
        <v>-21.89</v>
      </c>
      <c r="E17">
        <v>0.78</v>
      </c>
      <c r="F17">
        <v>-21.28</v>
      </c>
      <c r="H17">
        <v>0.84</v>
      </c>
      <c r="I17">
        <v>-33.92</v>
      </c>
      <c r="J17">
        <v>0.86</v>
      </c>
      <c r="K17">
        <v>-36.21</v>
      </c>
      <c r="L17">
        <v>0.88</v>
      </c>
      <c r="M17">
        <v>-39.65</v>
      </c>
      <c r="O17">
        <f>INDEX($O$5:$S$12,ROUNDUP(ROWS(H$4:H6)/5,0),MOD(ROWS(H$4:H6)-1,5)+1)</f>
        <v>-41.7239</v>
      </c>
      <c r="W17">
        <v>0.74</v>
      </c>
      <c r="X17">
        <v>-35.08</v>
      </c>
      <c r="Y17">
        <v>0.76</v>
      </c>
      <c r="Z17">
        <v>-33.630000000000003</v>
      </c>
      <c r="AA17">
        <v>0.78</v>
      </c>
      <c r="AB17">
        <v>-32.369999999999997</v>
      </c>
    </row>
    <row r="18" spans="1:28" x14ac:dyDescent="0.2">
      <c r="A18">
        <v>0.8</v>
      </c>
      <c r="B18">
        <v>-20.92</v>
      </c>
      <c r="C18">
        <v>0.82</v>
      </c>
      <c r="D18">
        <v>-21.12</v>
      </c>
      <c r="E18">
        <v>0.84</v>
      </c>
      <c r="F18">
        <v>-23.54</v>
      </c>
      <c r="H18">
        <v>0.9</v>
      </c>
      <c r="I18">
        <v>-40.1</v>
      </c>
      <c r="J18">
        <v>0.92</v>
      </c>
      <c r="K18">
        <v>-39.619999999999997</v>
      </c>
      <c r="L18">
        <v>0.94</v>
      </c>
      <c r="M18">
        <v>-37.840000000000003</v>
      </c>
      <c r="O18">
        <f>INDEX($O$5:$S$12,ROUNDUP(ROWS(H$4:H7)/5,0),MOD(ROWS(H$4:H7)-1,5)+1)</f>
        <v>-41.995100000000001</v>
      </c>
      <c r="W18">
        <v>0.8</v>
      </c>
      <c r="X18">
        <v>-31.61</v>
      </c>
    </row>
    <row r="19" spans="1:28" x14ac:dyDescent="0.2">
      <c r="A19">
        <v>0.86</v>
      </c>
      <c r="B19">
        <v>-23.72</v>
      </c>
      <c r="C19">
        <v>0.88</v>
      </c>
      <c r="D19">
        <v>-24.55</v>
      </c>
      <c r="E19">
        <v>0.9</v>
      </c>
      <c r="F19">
        <v>-26.5</v>
      </c>
      <c r="H19">
        <v>0.96</v>
      </c>
      <c r="I19">
        <v>-35.35</v>
      </c>
      <c r="J19">
        <v>0.98</v>
      </c>
      <c r="K19">
        <v>-33.21</v>
      </c>
      <c r="L19">
        <v>1</v>
      </c>
      <c r="M19">
        <v>-31.56</v>
      </c>
      <c r="O19">
        <f>INDEX($O$5:$S$12,ROUNDUP(ROWS(H$4:H8)/5,0),MOD(ROWS(H$4:H8)-1,5)+1)</f>
        <v>-41.566699999999997</v>
      </c>
      <c r="W19" t="s">
        <v>3</v>
      </c>
    </row>
    <row r="20" spans="1:28" x14ac:dyDescent="0.2">
      <c r="A20">
        <v>0.92</v>
      </c>
      <c r="B20">
        <v>-27.1</v>
      </c>
      <c r="C20">
        <v>0.94</v>
      </c>
      <c r="D20">
        <v>-28.96</v>
      </c>
      <c r="E20">
        <v>0.96</v>
      </c>
      <c r="F20">
        <v>-30.31</v>
      </c>
      <c r="O20">
        <f>INDEX($O$5:$S$12,ROUNDUP(ROWS(H$4:H9)/5,0),MOD(ROWS(H$4:H9)-1,5)+1)</f>
        <v>-42.957000000000001</v>
      </c>
    </row>
    <row r="21" spans="1:28" x14ac:dyDescent="0.2">
      <c r="A21">
        <v>0.98</v>
      </c>
      <c r="B21">
        <v>-34.35</v>
      </c>
      <c r="C21">
        <v>1</v>
      </c>
      <c r="D21">
        <v>-37.36</v>
      </c>
      <c r="E21">
        <v>1.02</v>
      </c>
      <c r="F21">
        <v>-39.020000000000003</v>
      </c>
      <c r="H21" t="s">
        <v>14</v>
      </c>
      <c r="O21">
        <f>INDEX($O$5:$S$12,ROUNDUP(ROWS(H$4:H10)/5,0),MOD(ROWS(H$4:H10)-1,5)+1)</f>
        <v>-44.099200000000003</v>
      </c>
    </row>
    <row r="22" spans="1:28" x14ac:dyDescent="0.2">
      <c r="A22">
        <v>1.04</v>
      </c>
      <c r="B22">
        <v>-39.68</v>
      </c>
      <c r="C22">
        <v>1.06</v>
      </c>
      <c r="D22">
        <v>-39.28</v>
      </c>
      <c r="E22">
        <v>1.08</v>
      </c>
      <c r="F22">
        <v>-37.549999999999997</v>
      </c>
      <c r="H22" t="s">
        <v>15</v>
      </c>
      <c r="O22">
        <f>INDEX($O$5:$S$12,ROUNDUP(ROWS(H$4:H11)/5,0),MOD(ROWS(H$4:H11)-1,5)+1)</f>
        <v>-43.814599999999999</v>
      </c>
    </row>
    <row r="23" spans="1:28" x14ac:dyDescent="0.2">
      <c r="A23">
        <v>1.1000000000000001</v>
      </c>
      <c r="B23">
        <v>-35.340000000000003</v>
      </c>
      <c r="C23">
        <v>1.1200000000000001</v>
      </c>
      <c r="D23">
        <v>-33.11</v>
      </c>
      <c r="E23">
        <v>1.1399999999999999</v>
      </c>
      <c r="F23">
        <v>-31.36</v>
      </c>
      <c r="H23" t="s">
        <v>3</v>
      </c>
      <c r="O23">
        <f>INDEX($O$5:$S$12,ROUNDUP(ROWS(H$4:H12)/5,0),MOD(ROWS(H$4:H12)-1,5)+1)</f>
        <v>-43.502000000000002</v>
      </c>
    </row>
    <row r="24" spans="1:28" x14ac:dyDescent="0.2">
      <c r="A24">
        <v>1.17</v>
      </c>
      <c r="B24">
        <v>-30.88</v>
      </c>
      <c r="C24">
        <v>1.2</v>
      </c>
      <c r="D24">
        <v>-30.52</v>
      </c>
      <c r="E24">
        <v>1.22</v>
      </c>
      <c r="F24">
        <v>-30.39</v>
      </c>
      <c r="O24">
        <f>INDEX($O$5:$S$12,ROUNDUP(ROWS(H$4:H13)/5,0),MOD(ROWS(H$4:H13)-1,5)+1)</f>
        <v>-39.679299999999998</v>
      </c>
    </row>
    <row r="25" spans="1:28" x14ac:dyDescent="0.2">
      <c r="A25">
        <v>1.24</v>
      </c>
      <c r="B25">
        <v>-30.24</v>
      </c>
      <c r="C25">
        <v>1.26</v>
      </c>
      <c r="D25">
        <v>-29.91</v>
      </c>
      <c r="E25">
        <v>1.28</v>
      </c>
      <c r="F25">
        <v>-28.85</v>
      </c>
      <c r="O25">
        <f>INDEX($O$5:$S$12,ROUNDUP(ROWS(H$4:H14)/5,0),MOD(ROWS(H$4:H14)-1,5)+1)</f>
        <v>-30.9084</v>
      </c>
    </row>
    <row r="26" spans="1:28" x14ac:dyDescent="0.2">
      <c r="A26">
        <v>1.3</v>
      </c>
      <c r="B26">
        <v>-27.54</v>
      </c>
      <c r="C26">
        <v>1.32</v>
      </c>
      <c r="D26">
        <v>-26.5</v>
      </c>
      <c r="E26">
        <v>1.34</v>
      </c>
      <c r="F26">
        <v>-25.83</v>
      </c>
      <c r="O26">
        <f>INDEX($O$5:$S$12,ROUNDUP(ROWS(H$4:H15)/5,0),MOD(ROWS(H$4:H15)-1,5)+1)</f>
        <v>-27.307700000000001</v>
      </c>
    </row>
    <row r="27" spans="1:28" x14ac:dyDescent="0.2">
      <c r="A27">
        <v>1.36</v>
      </c>
      <c r="B27">
        <v>-25.31</v>
      </c>
      <c r="C27">
        <v>1.38</v>
      </c>
      <c r="D27">
        <v>-25.09</v>
      </c>
      <c r="E27">
        <v>1.4</v>
      </c>
      <c r="F27">
        <v>-25.41</v>
      </c>
      <c r="O27">
        <f>INDEX($O$5:$S$12,ROUNDUP(ROWS(H$4:H16)/5,0),MOD(ROWS(H$4:H16)-1,5)+1)</f>
        <v>-31.5456</v>
      </c>
    </row>
    <row r="28" spans="1:28" x14ac:dyDescent="0.2">
      <c r="A28">
        <v>1.42</v>
      </c>
      <c r="B28">
        <v>-25.82</v>
      </c>
      <c r="C28">
        <v>1.44</v>
      </c>
      <c r="D28">
        <v>-26.3</v>
      </c>
      <c r="E28">
        <v>1.46</v>
      </c>
      <c r="F28">
        <v>-27.13</v>
      </c>
      <c r="O28">
        <f>INDEX($O$5:$S$12,ROUNDUP(ROWS(H$4:H17)/5,0),MOD(ROWS(H$4:H17)-1,5)+1)</f>
        <v>-34.501100000000001</v>
      </c>
    </row>
    <row r="29" spans="1:28" x14ac:dyDescent="0.2">
      <c r="A29">
        <v>1.48</v>
      </c>
      <c r="B29">
        <v>-28.49</v>
      </c>
      <c r="C29">
        <v>1.52</v>
      </c>
      <c r="D29">
        <v>-32.58</v>
      </c>
      <c r="O29">
        <f>INDEX($O$5:$S$12,ROUNDUP(ROWS(H$4:H18)/5,0),MOD(ROWS(H$4:H18)-1,5)+1)</f>
        <v>-36.064399999999999</v>
      </c>
    </row>
    <row r="30" spans="1:28" x14ac:dyDescent="0.2">
      <c r="A30" t="s">
        <v>3</v>
      </c>
      <c r="O30">
        <f>INDEX($O$5:$S$12,ROUNDUP(ROWS(H$4:H19)/5,0),MOD(ROWS(H$4:H19)-1,5)+1)</f>
        <v>-35.748800000000003</v>
      </c>
    </row>
    <row r="31" spans="1:28" x14ac:dyDescent="0.2">
      <c r="O31">
        <f>INDEX($O$5:$S$12,ROUNDUP(ROWS(H$4:H20)/5,0),MOD(ROWS(H$4:H20)-1,5)+1)</f>
        <v>-33.506500000000003</v>
      </c>
    </row>
    <row r="32" spans="1:28" x14ac:dyDescent="0.2">
      <c r="O32">
        <f>INDEX($O$5:$S$12,ROUNDUP(ROWS(H$4:H21)/5,0),MOD(ROWS(H$4:H21)-1,5)+1)</f>
        <v>-33.054200000000002</v>
      </c>
    </row>
    <row r="33" spans="15:15" x14ac:dyDescent="0.2">
      <c r="O33">
        <f>INDEX($O$5:$S$12,ROUNDUP(ROWS(H$4:H22)/5,0),MOD(ROWS(H$4:H22)-1,5)+1)</f>
        <v>-32.632399999999997</v>
      </c>
    </row>
    <row r="34" spans="15:15" x14ac:dyDescent="0.2">
      <c r="O34">
        <f>INDEX($O$5:$S$12,ROUNDUP(ROWS(H$4:H23)/5,0),MOD(ROWS(H$4:H23)-1,5)+1)</f>
        <v>-31.364999999999998</v>
      </c>
    </row>
    <row r="35" spans="15:15" x14ac:dyDescent="0.2">
      <c r="O35">
        <f>INDEX($O$5:$S$12,ROUNDUP(ROWS(H$4:H24)/5,0),MOD(ROWS(H$4:H24)-1,5)+1)</f>
        <v>-30.4864</v>
      </c>
    </row>
    <row r="36" spans="15:15" x14ac:dyDescent="0.2">
      <c r="O36">
        <f>INDEX($O$5:$S$12,ROUNDUP(ROWS(H$4:H25)/5,0),MOD(ROWS(H$4:H25)-1,5)+1)</f>
        <v>-28.972899999999999</v>
      </c>
    </row>
    <row r="37" spans="15:15" x14ac:dyDescent="0.2">
      <c r="O37">
        <f>INDEX($O$5:$S$12,ROUNDUP(ROWS(H$4:H26)/5,0),MOD(ROWS(H$4:H26)-1,5)+1)</f>
        <v>-27.272400000000001</v>
      </c>
    </row>
    <row r="38" spans="15:15" x14ac:dyDescent="0.2">
      <c r="O38">
        <f>INDEX($O$5:$S$12,ROUNDUP(ROWS(H$4:H27)/5,0),MOD(ROWS(H$4:H27)-1,5)+1)</f>
        <v>-24.610700000000001</v>
      </c>
    </row>
    <row r="39" spans="15:15" x14ac:dyDescent="0.2">
      <c r="O39">
        <f>INDEX($O$5:$S$12,ROUNDUP(ROWS(H$4:H28)/5,0),MOD(ROWS(H$4:H28)-1,5)+1)</f>
        <v>-22.4588</v>
      </c>
    </row>
    <row r="40" spans="15:15" x14ac:dyDescent="0.2">
      <c r="O40">
        <f>INDEX($O$5:$S$12,ROUNDUP(ROWS(H$4:H29)/5,0),MOD(ROWS(H$4:H29)-1,5)+1)</f>
        <v>-22.194199999999999</v>
      </c>
    </row>
    <row r="41" spans="15:15" x14ac:dyDescent="0.2">
      <c r="O41">
        <f>INDEX($O$5:$S$12,ROUNDUP(ROWS(H$4:H30)/5,0),MOD(ROWS(H$4:H30)-1,5)+1)</f>
        <v>-23.9956</v>
      </c>
    </row>
    <row r="42" spans="15:15" x14ac:dyDescent="0.2">
      <c r="O42">
        <f>INDEX($O$5:$S$12,ROUNDUP(ROWS(H$4:H31)/5,0),MOD(ROWS(H$4:H31)-1,5)+1)</f>
        <v>-24.618600000000001</v>
      </c>
    </row>
    <row r="43" spans="15:15" x14ac:dyDescent="0.2">
      <c r="O43">
        <f>INDEX($O$5:$S$12,ROUNDUP(ROWS(H$4:H32)/5,0),MOD(ROWS(H$4:H32)-1,5)+1)</f>
        <v>-25.594899999999999</v>
      </c>
    </row>
    <row r="44" spans="15:15" x14ac:dyDescent="0.2">
      <c r="O44">
        <f>INDEX($O$5:$S$12,ROUNDUP(ROWS(H$4:H33)/5,0),MOD(ROWS(H$4:H33)-1,5)+1)</f>
        <v>-27.2758</v>
      </c>
    </row>
    <row r="45" spans="15:15" x14ac:dyDescent="0.2">
      <c r="O45">
        <f>INDEX($O$5:$S$12,ROUNDUP(ROWS(H$4:H34)/5,0),MOD(ROWS(H$4:H34)-1,5)+1)</f>
        <v>-30.262699999999999</v>
      </c>
    </row>
    <row r="46" spans="15:15" x14ac:dyDescent="0.2">
      <c r="O46">
        <f>INDEX($O$5:$S$12,ROUNDUP(ROWS(H$4:H35)/5,0),MOD(ROWS(H$4:H35)-1,5)+1)</f>
        <v>-34.1571</v>
      </c>
    </row>
    <row r="47" spans="15:15" x14ac:dyDescent="0.2">
      <c r="O47">
        <f>INDEX($O$5:$S$12,ROUNDUP(ROWS(H$4:H36)/5,0),MOD(ROWS(H$4:H36)-1,5)+1)</f>
        <v>-37.083399999999997</v>
      </c>
    </row>
    <row r="48" spans="15:15" x14ac:dyDescent="0.2">
      <c r="O48">
        <f>INDEX($O$5:$S$12,ROUNDUP(ROWS(H$4:H37)/5,0),MOD(ROWS(H$4:H37)-1,5)+1)</f>
        <v>-39.831099999999999</v>
      </c>
    </row>
    <row r="49" spans="15:15" x14ac:dyDescent="0.2">
      <c r="O49">
        <f>INDEX($O$5:$S$12,ROUNDUP(ROWS(H$4:H38)/5,0),MOD(ROWS(H$4:H38)-1,5)+1)</f>
        <v>-39.835599999999999</v>
      </c>
    </row>
    <row r="50" spans="15:15" x14ac:dyDescent="0.2">
      <c r="O50">
        <f>INDEX($O$5:$S$12,ROUNDUP(ROWS(H$4:H39)/5,0),MOD(ROWS(H$4:H39)-1,5)+1)</f>
        <v>-38.378900000000002</v>
      </c>
    </row>
    <row r="51" spans="15:15" x14ac:dyDescent="0.2">
      <c r="O51">
        <f>INDEX($O$5:$S$12,ROUNDUP(ROWS(H$4:H40)/5,0),MOD(ROWS(H$4:H40)-1,5)+1)</f>
        <v>-35.743899999999996</v>
      </c>
    </row>
    <row r="52" spans="15:15" x14ac:dyDescent="0.2">
      <c r="O52">
        <f>INDEX($O$5:$S$12,ROUNDUP(ROWS(H$4:H41)/5,0),MOD(ROWS(H$4:H41)-1,5)+1)</f>
        <v>-33.033999999999999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workbookViewId="0">
      <selection activeCell="K6" sqref="K6"/>
    </sheetView>
  </sheetViews>
  <sheetFormatPr baseColWidth="10" defaultRowHeight="16" x14ac:dyDescent="0.2"/>
  <cols>
    <col min="1" max="1" width="13.5" customWidth="1"/>
    <col min="8" max="8" width="52.1640625" bestFit="1" customWidth="1"/>
    <col min="10" max="10" width="15.83203125" customWidth="1"/>
  </cols>
  <sheetData>
    <row r="1" spans="1:10" x14ac:dyDescent="0.2">
      <c r="A1" s="1" t="s">
        <v>133</v>
      </c>
      <c r="J1" t="s">
        <v>190</v>
      </c>
    </row>
    <row r="2" spans="1:10" x14ac:dyDescent="0.2">
      <c r="A2" t="s">
        <v>69</v>
      </c>
      <c r="H2" t="s">
        <v>84</v>
      </c>
      <c r="J2" t="s">
        <v>191</v>
      </c>
    </row>
    <row r="3" spans="1:10" x14ac:dyDescent="0.2">
      <c r="A3" t="s">
        <v>70</v>
      </c>
      <c r="H3" t="s">
        <v>85</v>
      </c>
      <c r="J3" t="s">
        <v>192</v>
      </c>
    </row>
    <row r="4" spans="1:10" x14ac:dyDescent="0.2">
      <c r="A4" t="s">
        <v>71</v>
      </c>
      <c r="H4" t="s">
        <v>86</v>
      </c>
      <c r="J4">
        <f>-34.43 -36.76 -37.81 -36.58 -36.9 -38.28 -41.85 -42.31 -41.24 -39.53</f>
        <v>-385.69000000000005</v>
      </c>
    </row>
    <row r="5" spans="1:10" x14ac:dyDescent="0.2">
      <c r="A5">
        <v>4.9000000000000002E-2</v>
      </c>
      <c r="B5">
        <v>-35.299999999999997</v>
      </c>
      <c r="C5">
        <v>9.8000000000000004E-2</v>
      </c>
      <c r="D5">
        <v>-35.130000000000003</v>
      </c>
      <c r="E5">
        <v>0.14699999999999999</v>
      </c>
      <c r="F5">
        <v>-35.479999999999997</v>
      </c>
      <c r="H5" t="s">
        <v>87</v>
      </c>
      <c r="J5">
        <f>-41.4 -44.51 -42.34 -42.16 -42.37 -42.79 -44.5 -45.2 -45 -42.25</f>
        <v>-432.52</v>
      </c>
    </row>
    <row r="6" spans="1:10" x14ac:dyDescent="0.2">
      <c r="A6">
        <v>0.19600000000000001</v>
      </c>
      <c r="B6">
        <v>-39.19</v>
      </c>
      <c r="C6">
        <v>0.24399999999999999</v>
      </c>
      <c r="D6">
        <v>-42.16</v>
      </c>
      <c r="E6">
        <v>0.29299999999999998</v>
      </c>
      <c r="F6">
        <v>-37.5</v>
      </c>
      <c r="H6">
        <f>-22.96 -21.94 -22.86 -31.39 -36.98 -38.99 -38.56 -35.93 -33.24 -30.91</f>
        <v>-313.76000000000005</v>
      </c>
      <c r="J6">
        <f>-33.8 -28.32 -25.04 -29.46 -34.53 -35.61 -35.66 -34.58 -32.56 -31.42</f>
        <v>-320.98</v>
      </c>
    </row>
    <row r="7" spans="1:10" x14ac:dyDescent="0.2">
      <c r="A7">
        <v>0.34200000000000003</v>
      </c>
      <c r="B7">
        <v>-32.94</v>
      </c>
      <c r="C7">
        <v>0.39100000000000001</v>
      </c>
      <c r="D7">
        <v>-34.64</v>
      </c>
      <c r="E7">
        <v>0.44</v>
      </c>
      <c r="F7">
        <v>-34.58</v>
      </c>
      <c r="H7">
        <f>-28.89 -26.05 -24.65 -24.83 -26.25 -29.36 -33.88 -35.77 -35.06 -33.2</f>
        <v>-297.94</v>
      </c>
      <c r="J7">
        <f>-31.23 -31.58 -30.46 -26.86 -25.6 -23.86 -22.45 -21.89 -21.28 -20.92</f>
        <v>-256.13</v>
      </c>
    </row>
    <row r="8" spans="1:10" x14ac:dyDescent="0.2">
      <c r="A8">
        <v>0.48099999999999998</v>
      </c>
      <c r="B8">
        <v>-22.96</v>
      </c>
      <c r="C8">
        <v>0.52100000000000002</v>
      </c>
      <c r="D8">
        <v>-21.94</v>
      </c>
      <c r="E8">
        <v>0.56200000000000006</v>
      </c>
      <c r="F8">
        <v>-22.86</v>
      </c>
      <c r="H8">
        <v>-31.46</v>
      </c>
      <c r="J8">
        <f>-21.12 -23.54 -23.72 -24.55 -26.5 -27.1 -28.96 -30.31 -34.35 -37.36</f>
        <v>-277.51</v>
      </c>
    </row>
    <row r="9" spans="1:10" x14ac:dyDescent="0.2">
      <c r="A9">
        <v>0.60299999999999998</v>
      </c>
      <c r="B9">
        <v>-31.39</v>
      </c>
      <c r="C9">
        <v>0.64400000000000002</v>
      </c>
      <c r="D9">
        <v>-36.979999999999997</v>
      </c>
      <c r="E9">
        <v>0.68400000000000005</v>
      </c>
      <c r="F9">
        <v>-38.99</v>
      </c>
      <c r="H9">
        <f>-33.21 -32.94 -30.51 -27.92 -26.48 -29.11 -31.37 -30.64 -28.63 -28.11</f>
        <v>-298.92</v>
      </c>
      <c r="J9">
        <f>-39.02 -39.68 -39.28 -37.55 -35.34 -33.11 -31.36 -30.88 -30.52 -30.39</f>
        <v>-347.13</v>
      </c>
    </row>
    <row r="10" spans="1:10" x14ac:dyDescent="0.2">
      <c r="A10">
        <v>0.72499999999999998</v>
      </c>
      <c r="B10">
        <v>-38.56</v>
      </c>
      <c r="C10">
        <v>0.76600000000000001</v>
      </c>
      <c r="D10">
        <v>-35.93</v>
      </c>
      <c r="E10">
        <v>0.80600000000000005</v>
      </c>
      <c r="F10">
        <v>-33.24</v>
      </c>
      <c r="H10">
        <f>-29.53 -34.5 -39.11 -40 -36.55 -26.97 -26.88 -29.65 -34.36 -38.75 -40.26</f>
        <v>-376.56</v>
      </c>
      <c r="J10">
        <f>-30.24 -29.91 -28.85 -27.54 -26.5 -25.83 -25.31 -25.09 -25.41 -25.82</f>
        <v>-270.5</v>
      </c>
    </row>
    <row r="11" spans="1:10" x14ac:dyDescent="0.2">
      <c r="A11">
        <v>0.84699999999999998</v>
      </c>
      <c r="B11">
        <v>-30.91</v>
      </c>
      <c r="C11">
        <v>0.88800000000000001</v>
      </c>
      <c r="D11">
        <v>-28.89</v>
      </c>
      <c r="E11">
        <v>0.92900000000000005</v>
      </c>
      <c r="F11">
        <v>-26.05</v>
      </c>
      <c r="H11">
        <f>-38.79 -35.04 -32.86 -33.36 -34.45 -34.07 -33.05 -31.37 -32.9 -30.86 -33.06</f>
        <v>-369.81</v>
      </c>
      <c r="J11">
        <f>-26.3 -27.13 -28.49 -32.58 -39.26 -42 -42.13 -41.5 -42.13 -41.45</f>
        <v>-362.96999999999997</v>
      </c>
    </row>
    <row r="12" spans="1:10" x14ac:dyDescent="0.2">
      <c r="A12">
        <v>0.96899999999999997</v>
      </c>
      <c r="B12">
        <v>-24.65</v>
      </c>
      <c r="C12">
        <v>1.01</v>
      </c>
      <c r="D12">
        <v>-24.83</v>
      </c>
      <c r="E12">
        <v>1.0620000000000001</v>
      </c>
      <c r="F12">
        <v>-26.25</v>
      </c>
      <c r="H12">
        <f>-34.26 -32.82 -31.17 -28.94 -28.43</f>
        <v>-155.62</v>
      </c>
      <c r="J12">
        <f>-41.88 -44.14 -44.08 -43.77 -43.86 -42.56 -36.44 -28.11 -26.96 -30.88</f>
        <v>-382.68</v>
      </c>
    </row>
    <row r="13" spans="1:10" x14ac:dyDescent="0.2">
      <c r="A13">
        <v>1.1140000000000001</v>
      </c>
      <c r="B13">
        <v>-29.36</v>
      </c>
      <c r="C13">
        <v>1.1659999999999999</v>
      </c>
      <c r="D13">
        <v>-33.880000000000003</v>
      </c>
      <c r="E13">
        <v>1.218</v>
      </c>
      <c r="F13">
        <v>-35.770000000000003</v>
      </c>
      <c r="H13">
        <f>-28.77 -29.24 -29.42 -29.39 -29.04 -28.47 -28.65 -29.59 -29.15 -28.56</f>
        <v>-290.28000000000003</v>
      </c>
      <c r="J13">
        <f>-33.72 -35.58 -36.38 -35.58 -33.53 -32.94 -33.29 -31.98 -31.07 -30.41</f>
        <v>-334.48</v>
      </c>
    </row>
    <row r="14" spans="1:10" x14ac:dyDescent="0.2">
      <c r="A14">
        <v>1.27</v>
      </c>
      <c r="B14">
        <v>-35.06</v>
      </c>
      <c r="C14">
        <v>1.27</v>
      </c>
      <c r="D14">
        <v>-33.200000000000003</v>
      </c>
      <c r="E14">
        <v>1.3380000000000001</v>
      </c>
      <c r="F14">
        <v>-31.46</v>
      </c>
      <c r="H14">
        <f>-28.86 -29.75 -30.47 -29.37 -27.67 -27.26 -27.95 -28.55 -28.54 -28.48</f>
        <v>-286.90000000000003</v>
      </c>
      <c r="J14">
        <f>-29.24 -27.83 -26.27 -23.1 -22.17 -30.8 -23.94 -24.26 -25.34 -25.86</f>
        <v>-258.81</v>
      </c>
    </row>
    <row r="15" spans="1:10" x14ac:dyDescent="0.2">
      <c r="A15">
        <v>1.4059999999999999</v>
      </c>
      <c r="B15">
        <v>-33.21</v>
      </c>
      <c r="C15">
        <v>1.4750000000000001</v>
      </c>
      <c r="D15">
        <v>-32.94</v>
      </c>
      <c r="E15">
        <v>1.5429999999999999</v>
      </c>
      <c r="F15">
        <v>-30.51</v>
      </c>
      <c r="H15">
        <f>-28.92 -30.66 -31.66 -32.55 -32.51 -31.99 -30.79 -30.14 -31.31 -32.51</f>
        <v>-313.03999999999996</v>
      </c>
      <c r="J15">
        <f>-28.05 -33.92 -30.39 -36.21 -39.65</f>
        <v>-168.22</v>
      </c>
    </row>
    <row r="16" spans="1:10" x14ac:dyDescent="0.2">
      <c r="A16">
        <v>1.611</v>
      </c>
      <c r="B16">
        <v>-27.92</v>
      </c>
      <c r="C16">
        <v>1.679</v>
      </c>
      <c r="D16">
        <v>-26.48</v>
      </c>
      <c r="E16">
        <v>1.7470000000000001</v>
      </c>
      <c r="F16">
        <v>-29.11</v>
      </c>
      <c r="H16">
        <f>-32.07 -30.47 -28.96 -28.61 -29.07 -29.45 -29.66 -29.78 -29.44 -27.02</f>
        <v>-294.52999999999997</v>
      </c>
      <c r="J16">
        <f>-40.1 -39.62 -37.84 -35.35 -33.21 -31.56 -36.6 -37.49 -38.09 -44.2</f>
        <v>-374.06</v>
      </c>
    </row>
    <row r="17" spans="1:10" x14ac:dyDescent="0.2">
      <c r="A17">
        <v>1.8160000000000001</v>
      </c>
      <c r="B17">
        <v>-31.37</v>
      </c>
      <c r="C17">
        <v>1.8839999999999999</v>
      </c>
      <c r="D17">
        <v>-30.64</v>
      </c>
      <c r="E17">
        <v>1.952</v>
      </c>
      <c r="F17">
        <v>-28.63</v>
      </c>
      <c r="H17">
        <f>-25.97 -26.23 -27.21 -27.45 -27.67 -27.43 -27.26 -27.18 -27.6 -29.01</f>
        <v>-273.01</v>
      </c>
      <c r="J17">
        <f>-44.51 -40 -39.43 -39.43 -37.07 -30.94 -29.03 -29.77 -31.42 -33.04</f>
        <v>-354.64</v>
      </c>
    </row>
    <row r="18" spans="1:10" x14ac:dyDescent="0.2">
      <c r="A18">
        <v>2.02</v>
      </c>
      <c r="B18">
        <v>-28.11</v>
      </c>
      <c r="C18">
        <v>2.0880000000000001</v>
      </c>
      <c r="D18">
        <v>-29.53</v>
      </c>
      <c r="E18">
        <v>2.157</v>
      </c>
      <c r="F18">
        <v>-34.5</v>
      </c>
      <c r="H18">
        <f>-29.02 -27.49 -25.47 -25 -25.23 -27.33 -27.7 -27.77 -27.21 -27.41</f>
        <v>-269.63</v>
      </c>
      <c r="J18">
        <f>-33.34 -33.8 -32.96 -31.75 -31.7 -31.97 -29.65 -25.59 -20.93 -21.02</f>
        <v>-292.70999999999998</v>
      </c>
    </row>
    <row r="19" spans="1:10" x14ac:dyDescent="0.2">
      <c r="A19">
        <v>2.2250000000000001</v>
      </c>
      <c r="B19">
        <v>-39.11</v>
      </c>
      <c r="C19">
        <v>2.2930000000000001</v>
      </c>
      <c r="D19">
        <v>-40</v>
      </c>
      <c r="E19">
        <v>2.3610000000000002</v>
      </c>
      <c r="F19">
        <v>-36.549999999999997</v>
      </c>
      <c r="H19">
        <f>-27.42 -28.45 -30.32 -30.37 -29.46 -28.46 -27.56 -29.78 -30.26 -30.02</f>
        <v>-292.10000000000002</v>
      </c>
      <c r="J19">
        <f>-21.19 -21.52 -21.76 -22.15 -23.29 -24.77 -26.8 -31.95 -34.62 -36.33</f>
        <v>-264.38</v>
      </c>
    </row>
    <row r="20" spans="1:10" x14ac:dyDescent="0.2">
      <c r="A20">
        <v>2.4289999999999998</v>
      </c>
      <c r="B20">
        <v>-26.97</v>
      </c>
      <c r="C20">
        <v>2.4980000000000002</v>
      </c>
      <c r="D20">
        <v>-26.88</v>
      </c>
      <c r="E20">
        <v>2.5659999999999998</v>
      </c>
      <c r="F20">
        <v>-29.65</v>
      </c>
      <c r="H20">
        <f>-28.84 -28.81 -29.17 -30.02 -30.59 -30.27 -29.49 -28.83 -28.55 -28.51</f>
        <v>-293.08</v>
      </c>
      <c r="J20">
        <f>-36.56 -36.15 -35.08 -33.63 -32.37 -31.61 -20.99 -25.71 -25.21 -21.96</f>
        <v>-299.27000000000004</v>
      </c>
    </row>
    <row r="21" spans="1:10" x14ac:dyDescent="0.2">
      <c r="A21">
        <v>2.6339999999999999</v>
      </c>
      <c r="B21">
        <v>-34.36</v>
      </c>
      <c r="C21">
        <v>2.702</v>
      </c>
      <c r="D21">
        <v>-38.75</v>
      </c>
      <c r="E21">
        <v>2.77</v>
      </c>
      <c r="F21">
        <v>-40.26</v>
      </c>
      <c r="H21">
        <f>-28.91 -30.4 -30.98 -29.51 -28.32 -27.33 -26.85 -27.04</f>
        <v>-229.33999999999997</v>
      </c>
      <c r="J21">
        <f>-22.02 -21.52 -33.97 -24.16 -24.78 -24.45 -25.93 -21.71 -20.61 -28.62</f>
        <v>-247.76999999999998</v>
      </c>
    </row>
    <row r="22" spans="1:10" x14ac:dyDescent="0.2">
      <c r="A22">
        <v>2.839</v>
      </c>
      <c r="B22">
        <v>-38.79</v>
      </c>
      <c r="C22">
        <v>2.907</v>
      </c>
      <c r="D22">
        <v>-35.04</v>
      </c>
      <c r="E22">
        <v>2.9750000000000001</v>
      </c>
      <c r="F22">
        <v>-32.86</v>
      </c>
      <c r="H22">
        <f>-27.4 -28.08 -28.97 -30.24 -31.71</f>
        <v>-146.39999999999998</v>
      </c>
      <c r="J22">
        <f>-28.46 -33.78 -34.2 -27.83 -31.39 -33.83 -34.62 -28.19 -33.19 -31.75</f>
        <v>-317.24</v>
      </c>
    </row>
    <row r="23" spans="1:10" x14ac:dyDescent="0.2">
      <c r="A23">
        <v>3.0430000000000001</v>
      </c>
      <c r="B23">
        <v>-33.36</v>
      </c>
      <c r="C23">
        <v>3.1110000000000002</v>
      </c>
      <c r="D23">
        <v>-34.450000000000003</v>
      </c>
      <c r="E23">
        <v>3.18</v>
      </c>
      <c r="F23">
        <v>-34.07</v>
      </c>
      <c r="H23">
        <f>-33.41 -34.63 -35.52 -35.54 -35.19 -34.55 -33.98 -33.09 -32.43 -31.97</f>
        <v>-340.30999999999995</v>
      </c>
      <c r="J23">
        <f>-34 -36.61 -38.04 -27.91 -24.83 -33.27 -28.98 -32.99 -26.92 -31.44</f>
        <v>-314.99</v>
      </c>
    </row>
    <row r="24" spans="1:10" x14ac:dyDescent="0.2">
      <c r="A24">
        <v>3.25</v>
      </c>
      <c r="B24">
        <v>-33.049999999999997</v>
      </c>
      <c r="C24">
        <v>3.32</v>
      </c>
      <c r="D24">
        <v>-31.37</v>
      </c>
      <c r="E24">
        <v>3.39</v>
      </c>
      <c r="F24">
        <v>-32.9</v>
      </c>
      <c r="H24">
        <f>-31.61 -31.58 -31.6 -31.65 -32.16 -32.62 -32.82 -32.92 -32.99 -32.41</f>
        <v>-322.36</v>
      </c>
      <c r="J24">
        <f>-33.54 -31.95 -25.29 -27.07 -25.19 -32.6 -34.26 -33.9 -22.68 -28.28</f>
        <v>-294.76</v>
      </c>
    </row>
    <row r="25" spans="1:10" x14ac:dyDescent="0.2">
      <c r="A25">
        <v>3.46</v>
      </c>
      <c r="B25">
        <v>-30.86</v>
      </c>
      <c r="C25">
        <v>3.53</v>
      </c>
      <c r="D25">
        <v>-33.06</v>
      </c>
      <c r="E25">
        <v>3.6</v>
      </c>
      <c r="F25">
        <v>-34.26</v>
      </c>
      <c r="H25">
        <f>-31.95 -31.41 -30.74 -30.7 -31.05 -30.9 -30.97 -30.81 -30.5 -30.16 -30.48</f>
        <v>-339.67</v>
      </c>
      <c r="J25">
        <f>-23.79 -37.44 -37.91 -35.83 -36.18 -33.49 -34.61 -25.73 -30.36 -28.96</f>
        <v>-324.3</v>
      </c>
    </row>
    <row r="26" spans="1:10" x14ac:dyDescent="0.2">
      <c r="A26">
        <v>3.67</v>
      </c>
      <c r="B26">
        <v>-32.82</v>
      </c>
      <c r="C26">
        <v>3.7530000000000001</v>
      </c>
      <c r="D26">
        <v>-31.17</v>
      </c>
      <c r="E26">
        <v>3.8370000000000002</v>
      </c>
      <c r="F26">
        <v>-28.94</v>
      </c>
      <c r="H26">
        <f>-30.26 -31.63 -32.09 -32.11 -32.2 -32.33 -32.34 -32.86 -32.95 -32.48</f>
        <v>-321.25</v>
      </c>
      <c r="J26">
        <f>-27.21 -29.17 -29.53 -31.99 -36.09 -33.45 -33.56 -31.27 -32.12 -25.81</f>
        <v>-310.2</v>
      </c>
    </row>
    <row r="27" spans="1:10" x14ac:dyDescent="0.2">
      <c r="A27">
        <v>3.9209999999999998</v>
      </c>
      <c r="B27">
        <v>-28.43</v>
      </c>
      <c r="C27">
        <v>4.0049999999999999</v>
      </c>
      <c r="D27">
        <v>-28.77</v>
      </c>
      <c r="E27">
        <v>4.0890000000000004</v>
      </c>
      <c r="F27">
        <v>-29.24</v>
      </c>
      <c r="H27">
        <f>-31.84 -31.34 -30.93 -30.78 -30.65 -30.65 -31.05 -31.61 -32.05 -32.28</f>
        <v>-313.18000000000006</v>
      </c>
      <c r="J27">
        <f>-26.81 -28.38 -29.38 -29.04 -24.69</f>
        <v>-138.29999999999998</v>
      </c>
    </row>
    <row r="28" spans="1:10" x14ac:dyDescent="0.2">
      <c r="A28">
        <v>4.1719999999999997</v>
      </c>
      <c r="B28">
        <v>-29.42</v>
      </c>
      <c r="C28">
        <v>4.2560000000000002</v>
      </c>
      <c r="D28">
        <v>-29.39</v>
      </c>
      <c r="E28">
        <v>4.34</v>
      </c>
      <c r="F28">
        <v>-29.04</v>
      </c>
      <c r="H28">
        <f>-32.93 -33.18 -33.21 -32.74 -31.93 -31.03 -30.25 -29.84 -29.68 -30.21</f>
        <v>-315</v>
      </c>
      <c r="J28">
        <f>-30.63 -26.5 -30.12 -25.56 -22.19 -31.69 -37.66 -37.69 -37.41 -39.47</f>
        <v>-318.91999999999996</v>
      </c>
    </row>
    <row r="29" spans="1:10" x14ac:dyDescent="0.2">
      <c r="A29">
        <v>4.4130000000000003</v>
      </c>
      <c r="B29">
        <v>-28.47</v>
      </c>
      <c r="C29">
        <v>4.4859999999999998</v>
      </c>
      <c r="D29">
        <v>-28.65</v>
      </c>
      <c r="E29">
        <v>4.5590000000000002</v>
      </c>
      <c r="F29">
        <v>-29.59</v>
      </c>
      <c r="H29">
        <f>-30.27 -31.24 -29.29 -29.22 -29.41 -29.31 -29.33 -29.07 -27.47 -27.76</f>
        <v>-292.37</v>
      </c>
      <c r="J29">
        <f>-38.09 -42.54 -43.05 -41.41 -33.34 -31.79 -36.29 -31.99 -31.46 -30.26</f>
        <v>-360.21999999999997</v>
      </c>
    </row>
    <row r="30" spans="1:10" x14ac:dyDescent="0.2">
      <c r="A30">
        <v>4.6319999999999997</v>
      </c>
      <c r="B30">
        <v>-29.15</v>
      </c>
      <c r="C30">
        <v>4.7050000000000001</v>
      </c>
      <c r="D30">
        <v>-28.56</v>
      </c>
      <c r="E30">
        <v>4.7770000000000001</v>
      </c>
      <c r="F30">
        <v>-28.86</v>
      </c>
      <c r="H30">
        <f>-27.96 -28.25 -28.05 -28.67 -28.7 -28.89 -30.03 -31.46 -32.06 -32.39</f>
        <v>-296.45999999999998</v>
      </c>
      <c r="J30">
        <f>-20.81 -22.6 -24.39 -27.33 -27.4 -28.08 -28.97 -30.24 -34.55 -31.71</f>
        <v>-276.08</v>
      </c>
    </row>
    <row r="31" spans="1:10" x14ac:dyDescent="0.2">
      <c r="A31">
        <v>4.8499999999999996</v>
      </c>
      <c r="B31">
        <v>-29.75</v>
      </c>
      <c r="C31">
        <v>4.9119999999999999</v>
      </c>
      <c r="D31">
        <v>-30.47</v>
      </c>
      <c r="E31">
        <v>4.9729999999999999</v>
      </c>
      <c r="F31">
        <v>-29.37</v>
      </c>
      <c r="H31">
        <f>-30.35 -29.65 -28.98 -27.83 -30 -29.88</f>
        <v>-176.69</v>
      </c>
      <c r="J31">
        <f>-33.41 -34.63 -35.52 -29.65 -35.54 -35.19 -33.98 -33.09 -32.43 -31.97</f>
        <v>-335.40999999999997</v>
      </c>
    </row>
    <row r="32" spans="1:10" x14ac:dyDescent="0.2">
      <c r="A32">
        <v>5.0339999999999998</v>
      </c>
      <c r="B32">
        <v>-27.67</v>
      </c>
      <c r="C32">
        <v>5.0949999999999998</v>
      </c>
      <c r="D32">
        <v>-27.26</v>
      </c>
      <c r="E32">
        <v>5.157</v>
      </c>
      <c r="F32">
        <v>-27.95</v>
      </c>
      <c r="H32">
        <f>-29.65 -29.13 -28.66 -28.18 -27.81 -27.68 -27.63 -27.67 -27.24 -27.27</f>
        <v>-280.92</v>
      </c>
      <c r="J32">
        <f>-31.61 -31.58 -31.6 -31.65 -32.16 -32.62 -32.82 -32.92 -32.99 -32.41</f>
        <v>-322.36</v>
      </c>
    </row>
    <row r="33" spans="1:10" x14ac:dyDescent="0.2">
      <c r="A33">
        <v>5.218</v>
      </c>
      <c r="B33">
        <v>-28.55</v>
      </c>
      <c r="C33">
        <v>5.2789999999999999</v>
      </c>
      <c r="D33">
        <v>-28.54</v>
      </c>
      <c r="E33">
        <v>5.3410000000000002</v>
      </c>
      <c r="F33">
        <v>-28.48</v>
      </c>
      <c r="H33">
        <f>-27.18 -25.96 -28.9 -29.58 -29.86 -30.01 -27.18 -28.47 -28.02 -27.63</f>
        <v>-282.79000000000002</v>
      </c>
      <c r="J33">
        <f>-31.95 -31.41 -30.74 -30.7 -31.05 -30.9 -30.97 -30.81 -30.16 -30.48</f>
        <v>-309.17</v>
      </c>
    </row>
    <row r="34" spans="1:10" x14ac:dyDescent="0.2">
      <c r="A34">
        <v>5.3869999999999996</v>
      </c>
      <c r="B34">
        <v>-28.92</v>
      </c>
      <c r="C34">
        <v>5.4329999999999998</v>
      </c>
      <c r="D34">
        <v>-30.66</v>
      </c>
      <c r="E34">
        <v>5.48</v>
      </c>
      <c r="F34">
        <v>-31.66</v>
      </c>
      <c r="H34">
        <f>-28.41 -30.91 -32.02 -32.46 -32.39 -30.51 -30.2 -30.12 -29.45 -30.19</f>
        <v>-306.65999999999997</v>
      </c>
      <c r="J34">
        <f>-30.26 -31.63 -32.09 -32.11 -32.2 -32.33 -32.34 -32.86 -32.95 -32.48</f>
        <v>-321.25</v>
      </c>
    </row>
    <row r="35" spans="1:10" x14ac:dyDescent="0.2">
      <c r="A35">
        <v>5.5259999999999998</v>
      </c>
      <c r="B35">
        <v>-32.549999999999997</v>
      </c>
      <c r="C35">
        <v>5.5720000000000001</v>
      </c>
      <c r="D35">
        <v>-32.51</v>
      </c>
      <c r="E35">
        <v>5.6180000000000003</v>
      </c>
      <c r="F35">
        <v>-31.99</v>
      </c>
      <c r="H35">
        <f>-30.28 -28.28 -26.72 -26.63 -26.91 -28.27 -28.86 -29.17 -29.34 -29.55</f>
        <v>-284.01</v>
      </c>
      <c r="J35">
        <f>-31.84 -31.34 -30.93 -30.78 -30.65 -30.65 -31.05 -31.61 -32.05 -32.28</f>
        <v>-313.18000000000006</v>
      </c>
    </row>
    <row r="36" spans="1:10" x14ac:dyDescent="0.2">
      <c r="A36">
        <v>5.665</v>
      </c>
      <c r="B36">
        <v>-30.79</v>
      </c>
      <c r="C36">
        <v>5.7110000000000003</v>
      </c>
      <c r="D36">
        <v>-30.14</v>
      </c>
      <c r="E36">
        <v>5.76</v>
      </c>
      <c r="F36">
        <v>-31.31</v>
      </c>
      <c r="H36">
        <f>-29.46 -29.28 -29.22 -29.26 -29.44 -29.62 -29.57 -29.57 -29.92 -30.05</f>
        <v>-295.39000000000004</v>
      </c>
      <c r="J36">
        <f>-32.93 -33.18 -33.21 -32.74 -31.93 -31.03 -30.25 -29.84 -29.68 -30.21</f>
        <v>-315</v>
      </c>
    </row>
    <row r="37" spans="1:10" x14ac:dyDescent="0.2">
      <c r="A37">
        <v>5.8079999999999998</v>
      </c>
      <c r="B37">
        <v>-32.51</v>
      </c>
      <c r="C37">
        <v>5.8570000000000002</v>
      </c>
      <c r="D37">
        <v>-32.07</v>
      </c>
      <c r="E37">
        <v>5.9050000000000002</v>
      </c>
      <c r="F37">
        <v>-30.47</v>
      </c>
      <c r="H37">
        <f>-30.99 -31.44 -31.1 -30.02 -30.32 -30.51 -30.2 -29.96 -29.46 -28.73</f>
        <v>-302.73</v>
      </c>
      <c r="J37">
        <f>-30.27 -31.24 -29.29 -24.22 -29.41 -29.31 -29.33 -29.07 -27.47 -27.76</f>
        <v>-287.37</v>
      </c>
    </row>
    <row r="38" spans="1:10" x14ac:dyDescent="0.2">
      <c r="A38">
        <v>5.9539999999999997</v>
      </c>
      <c r="B38">
        <v>-28.96</v>
      </c>
      <c r="C38">
        <v>6.0019999999999998</v>
      </c>
      <c r="D38">
        <v>-28.61</v>
      </c>
      <c r="E38">
        <v>6.0510000000000002</v>
      </c>
      <c r="F38">
        <v>-29.07</v>
      </c>
      <c r="H38">
        <f>-29.96 -30 -29.28 -28.84 -28.56 -29.95 -29.94 -29.77 -29.81 -29.53</f>
        <v>-295.64</v>
      </c>
      <c r="J38">
        <f>-27.96 -28.25 -28.05 -28.67 -28.7 -28.89 -30.03 -31.46 -32.06 -32.39</f>
        <v>-296.45999999999998</v>
      </c>
    </row>
    <row r="39" spans="1:10" x14ac:dyDescent="0.2">
      <c r="A39">
        <v>6.0990000000000002</v>
      </c>
      <c r="B39">
        <v>-29.45</v>
      </c>
      <c r="C39">
        <v>6.1479999999999997</v>
      </c>
      <c r="D39">
        <v>-29.66</v>
      </c>
      <c r="E39">
        <v>6.1959999999999997</v>
      </c>
      <c r="F39">
        <v>-29.78</v>
      </c>
      <c r="H39">
        <f>-29.4 -28.85 -29.51 -29.43 -29.48 -29.43 -29.56 -29.6 -29.91 -30.42</f>
        <v>-295.59000000000003</v>
      </c>
      <c r="J39">
        <f>-30.35 -28.98 -27.83 -30 -29.88</f>
        <v>-147.04</v>
      </c>
    </row>
    <row r="40" spans="1:10" x14ac:dyDescent="0.2">
      <c r="A40">
        <v>6.2450000000000001</v>
      </c>
      <c r="B40">
        <v>-29.44</v>
      </c>
      <c r="C40">
        <v>6.2930000000000001</v>
      </c>
      <c r="D40">
        <v>-27.02</v>
      </c>
      <c r="E40">
        <v>6.3419999999999996</v>
      </c>
      <c r="F40">
        <v>-25.97</v>
      </c>
      <c r="H40">
        <f>-31.14 -31.63 -32.03 -32.14 -32.34 -31.73 -30.99 -30.11 -29.21 -28.79</f>
        <v>-310.11</v>
      </c>
      <c r="J40">
        <f>-29.65 -29.13 -28.66 -28.18 -27.81 -27.68 -27.63 -27.67 -27.24 -27.27</f>
        <v>-280.92</v>
      </c>
    </row>
    <row r="41" spans="1:10" x14ac:dyDescent="0.2">
      <c r="A41">
        <v>6.3940000000000001</v>
      </c>
      <c r="B41">
        <v>-26.23</v>
      </c>
      <c r="C41">
        <v>6.4459999999999997</v>
      </c>
      <c r="D41">
        <v>-27.21</v>
      </c>
      <c r="E41">
        <v>6.4980000000000002</v>
      </c>
      <c r="F41">
        <v>-27.45</v>
      </c>
      <c r="H41">
        <f>-28.6 -29.39 -29.74 -29.63 -28.45 -27.34 -26.67 -25.98 -25.76 -26.28</f>
        <v>-277.83999999999997</v>
      </c>
      <c r="J41">
        <f>-27.18 -25.96 -28.9 -29.58 -29.86 -30.01 -27.18 -28.47 -28.02 -27.63</f>
        <v>-282.79000000000002</v>
      </c>
    </row>
    <row r="42" spans="1:10" x14ac:dyDescent="0.2">
      <c r="A42">
        <v>6.55</v>
      </c>
      <c r="B42">
        <v>-27.67</v>
      </c>
      <c r="C42">
        <v>6.6020000000000003</v>
      </c>
      <c r="D42">
        <v>-27.43</v>
      </c>
      <c r="E42">
        <v>6.6539999999999999</v>
      </c>
      <c r="F42">
        <v>-27.26</v>
      </c>
      <c r="H42">
        <f>-28.23 -28.76 -29.26 -29.73 -29.95 -30.28 -30.37 -30.76 -31.07 -31.34</f>
        <v>-299.75</v>
      </c>
      <c r="J42">
        <f>-28.41 -30.91 -32.02 -32.46 -32.39 -30.51 -30.2 -30.12 -29.45 -30.19</f>
        <v>-306.65999999999997</v>
      </c>
    </row>
    <row r="43" spans="1:10" x14ac:dyDescent="0.2">
      <c r="A43">
        <v>6.7060000000000004</v>
      </c>
      <c r="B43">
        <v>-27.18</v>
      </c>
      <c r="C43">
        <v>6.758</v>
      </c>
      <c r="D43">
        <v>-27.6</v>
      </c>
      <c r="E43">
        <v>6.81</v>
      </c>
      <c r="F43">
        <v>-29.01</v>
      </c>
      <c r="H43">
        <f>-31.57 -31.43 -30.92 -30.29 -30.06</f>
        <v>-154.27000000000001</v>
      </c>
      <c r="J43">
        <f>-30.28 -28.28 -26.72 -26.63 -26.91 -28.27 -28.86 -29.17 -29.34 -29.55</f>
        <v>-284.01</v>
      </c>
    </row>
    <row r="44" spans="1:10" x14ac:dyDescent="0.2">
      <c r="A44">
        <v>6.8620000000000001</v>
      </c>
      <c r="B44">
        <v>-29.02</v>
      </c>
      <c r="C44">
        <v>6.91</v>
      </c>
      <c r="D44">
        <v>-27.49</v>
      </c>
      <c r="E44">
        <v>6.9580000000000002</v>
      </c>
      <c r="F44">
        <v>-25.47</v>
      </c>
      <c r="H44">
        <f>-30.67 -31.19 -31.25 -31.13 -30.83 -30.17 -29.32 -28.83 -28.12 -27.63</f>
        <v>-299.14</v>
      </c>
      <c r="J44">
        <f>-29.46 -29.28 -29.22 -29.26 -29.44 -29.62 -29.57 -29.57 -29.92 -30.05</f>
        <v>-295.39000000000004</v>
      </c>
    </row>
    <row r="45" spans="1:10" x14ac:dyDescent="0.2">
      <c r="A45">
        <v>7.0060000000000002</v>
      </c>
      <c r="B45">
        <v>-25</v>
      </c>
      <c r="C45">
        <v>7.0540000000000003</v>
      </c>
      <c r="D45">
        <v>-25.23</v>
      </c>
      <c r="E45">
        <v>7.1020000000000003</v>
      </c>
      <c r="F45">
        <v>-27.33</v>
      </c>
      <c r="H45">
        <f>-27.23 -27.34 -27.53 -28.12 -28.11 -27.11 -27.12 -27.78 -29.72 -29.71</f>
        <v>-279.77</v>
      </c>
      <c r="J45">
        <f>-30.99 -31.44 -31.1 -30.02 -30.32 -30.51 -30.2 -29.96 -29.46 -28.73</f>
        <v>-302.73</v>
      </c>
    </row>
    <row r="46" spans="1:10" x14ac:dyDescent="0.2">
      <c r="A46">
        <v>7.15</v>
      </c>
      <c r="B46">
        <v>-27.7</v>
      </c>
      <c r="C46">
        <v>7.1980000000000004</v>
      </c>
      <c r="D46">
        <v>-27.77</v>
      </c>
      <c r="E46">
        <v>7.2460000000000004</v>
      </c>
      <c r="F46">
        <v>-27.21</v>
      </c>
      <c r="H46">
        <f>-29.98 -29.86 -30.15 -29.64 -29.65 -30.21 -30.14 -30.11 -30.03</f>
        <v>-269.77</v>
      </c>
      <c r="J46">
        <f>-29.96 -30 -29.28 -28.84 -28.56 -29.95 -29.94 -29.77 -29.81 -29.53</f>
        <v>-295.64</v>
      </c>
    </row>
    <row r="47" spans="1:10" x14ac:dyDescent="0.2">
      <c r="A47">
        <v>7.2939999999999996</v>
      </c>
      <c r="B47">
        <v>-27.41</v>
      </c>
      <c r="C47">
        <v>7.3419999999999996</v>
      </c>
      <c r="D47">
        <v>-27.42</v>
      </c>
      <c r="E47">
        <v>7.3949999999999996</v>
      </c>
      <c r="F47">
        <v>-28.45</v>
      </c>
      <c r="H47">
        <f>-29.92 -29.16 -29.45 -30.45 -34.06 -34.17 -33.97 -33.42 -31.08</f>
        <v>-285.68</v>
      </c>
      <c r="J47">
        <f>-29.4 -28.85 -29.51 -29.43 -29.48 -29.43 -29.56 -29.6 -29.91 -30.42</f>
        <v>-295.59000000000003</v>
      </c>
    </row>
    <row r="48" spans="1:10" x14ac:dyDescent="0.2">
      <c r="A48">
        <v>7.4480000000000004</v>
      </c>
      <c r="B48">
        <v>-30.32</v>
      </c>
      <c r="C48">
        <v>7.5010000000000003</v>
      </c>
      <c r="D48">
        <v>-30.37</v>
      </c>
      <c r="E48">
        <v>7.5549999999999997</v>
      </c>
      <c r="F48">
        <v>-29.46</v>
      </c>
      <c r="H48">
        <f>-30.72 -30.56 -30.27 -29.92 -30.12 -29.95 -30.02 -29.8 -30.01 -29.55</f>
        <v>-300.92</v>
      </c>
      <c r="J48">
        <f>-31.14 -31.63 -32.03 -32.14 -32.34 -31.73 -30.99 -30.11 -29.21 -28.79</f>
        <v>-310.11</v>
      </c>
    </row>
    <row r="49" spans="1:10" x14ac:dyDescent="0.2">
      <c r="A49">
        <v>7.6079999999999997</v>
      </c>
      <c r="B49">
        <v>-28.46</v>
      </c>
      <c r="C49">
        <v>7.6609999999999996</v>
      </c>
      <c r="D49">
        <v>-27.56</v>
      </c>
      <c r="E49">
        <v>7.7149999999999999</v>
      </c>
      <c r="F49">
        <v>-29.78</v>
      </c>
      <c r="H49">
        <f>-29.31 -29.08 -28.7 -28.82 -29.03 -29.23 -29.61 -30 -30.45 -31.01</f>
        <v>-295.23999999999995</v>
      </c>
      <c r="J49">
        <f>-28.6 -29.39 -29.74 -29.63 -28.45 -27.34 -26.67 -25.98 -25.76 -26.28</f>
        <v>-277.83999999999997</v>
      </c>
    </row>
    <row r="50" spans="1:10" x14ac:dyDescent="0.2">
      <c r="A50">
        <v>7.7679999999999998</v>
      </c>
      <c r="B50">
        <v>-30.26</v>
      </c>
      <c r="C50">
        <v>7.8209999999999997</v>
      </c>
      <c r="D50">
        <v>-30.02</v>
      </c>
      <c r="E50">
        <v>7.8689999999999998</v>
      </c>
      <c r="F50">
        <v>-28.84</v>
      </c>
      <c r="H50">
        <f>-31.27 -32.08 -32.54 -32.82 -32.6 -32.5 -31.99 -31.47 -31.46 -31.18</f>
        <v>-319.90999999999997</v>
      </c>
      <c r="J50">
        <f>-28.23 -28.76 -29.26 -29.73 -29.95 -30.28 -30.37 -30.76 -31.07 -31.34</f>
        <v>-299.75</v>
      </c>
    </row>
    <row r="51" spans="1:10" x14ac:dyDescent="0.2">
      <c r="A51">
        <v>7.9160000000000004</v>
      </c>
      <c r="B51">
        <v>-28.81</v>
      </c>
      <c r="C51">
        <v>7.9630000000000001</v>
      </c>
      <c r="D51">
        <v>-29.17</v>
      </c>
      <c r="E51">
        <v>8.01</v>
      </c>
      <c r="F51">
        <v>-30.02</v>
      </c>
      <c r="H51">
        <f>-30.86 -30.78 -30.69 -30.84 -30.94 -30.82 -30.79 -30.59 -30.6 -30.31 -30.02</f>
        <v>-337.24</v>
      </c>
      <c r="J51">
        <f>-31.57 -31.43 -30.92 -30.29 -30.06</f>
        <v>-154.27000000000001</v>
      </c>
    </row>
    <row r="52" spans="1:10" x14ac:dyDescent="0.2">
      <c r="A52">
        <v>8.0579999999999998</v>
      </c>
      <c r="B52">
        <v>-30.59</v>
      </c>
      <c r="C52">
        <v>8.1050000000000004</v>
      </c>
      <c r="D52">
        <v>-30.27</v>
      </c>
      <c r="E52">
        <v>8.1519999999999992</v>
      </c>
      <c r="F52">
        <v>-29.49</v>
      </c>
      <c r="H52">
        <f>-30.46 -30.72 -30.63 -30.9 -30.74 -30.8 -30.98 -30.86 -30.82 -30.89</f>
        <v>-307.8</v>
      </c>
      <c r="J52">
        <f>-30.67 -31.19 -31.25 -31.13 -30.83 -30.17 -29.32 -28.83 -28.12 -27.63</f>
        <v>-299.14</v>
      </c>
    </row>
    <row r="53" spans="1:10" x14ac:dyDescent="0.2">
      <c r="A53">
        <v>8.1999999999999993</v>
      </c>
      <c r="B53">
        <v>-28.83</v>
      </c>
      <c r="C53">
        <v>8.2469999999999999</v>
      </c>
      <c r="D53">
        <v>-28.55</v>
      </c>
      <c r="E53">
        <v>8.2940000000000005</v>
      </c>
      <c r="F53">
        <v>-28.51</v>
      </c>
      <c r="H53">
        <f>-30.87 -30.56 -30.34 -30.15 -29.98 -29.82 -29.93 -29.88 -29.62 -29.41</f>
        <v>-300.56</v>
      </c>
      <c r="J53">
        <f>-27.23 -27.34 -27.53 -28.12 -28.11 -27.11 -27.12 -27.78 -29.72 -29.71</f>
        <v>-279.77</v>
      </c>
    </row>
    <row r="54" spans="1:10" x14ac:dyDescent="0.2">
      <c r="A54">
        <v>8.3350000000000009</v>
      </c>
      <c r="B54">
        <v>-28.91</v>
      </c>
      <c r="C54">
        <v>8.375</v>
      </c>
      <c r="D54">
        <v>-30.4</v>
      </c>
      <c r="E54">
        <v>8.4160000000000004</v>
      </c>
      <c r="F54">
        <v>-30.98</v>
      </c>
      <c r="H54">
        <f>-29.33 -29.45 -29.87 -30.21 -30.57 -30.63 -30.82 -30.65 -30.51 -30.37</f>
        <v>-302.41000000000003</v>
      </c>
      <c r="J54">
        <f>-29.98 -29.86 -30.15 -29.64 -29.65 -30.21 -30.14 -30.6 -30.11 -30.03</f>
        <v>-300.37</v>
      </c>
    </row>
    <row r="55" spans="1:10" x14ac:dyDescent="0.2">
      <c r="A55">
        <v>8.4570000000000007</v>
      </c>
      <c r="B55">
        <v>-29.51</v>
      </c>
      <c r="C55">
        <v>8.4969999999999999</v>
      </c>
      <c r="D55">
        <v>-28.32</v>
      </c>
      <c r="E55">
        <v>8.5380000000000003</v>
      </c>
      <c r="F55">
        <v>-27.33</v>
      </c>
      <c r="H55">
        <f>-30.29 -30.29 -30.09 -30.14 -29.91</f>
        <v>-150.72</v>
      </c>
      <c r="J55">
        <f>-29.92 -29.16 -29.45 -30.45 -34.06 -34.17 -33.97 -32.89 -33.42 -31.08</f>
        <v>-318.57000000000005</v>
      </c>
    </row>
    <row r="56" spans="1:10" x14ac:dyDescent="0.2">
      <c r="A56">
        <v>8.5779999999999994</v>
      </c>
      <c r="B56">
        <v>-26.85</v>
      </c>
      <c r="C56">
        <v>8.6189999999999998</v>
      </c>
      <c r="D56">
        <v>-27.04</v>
      </c>
      <c r="E56">
        <v>8.66</v>
      </c>
      <c r="F56">
        <v>-27.4</v>
      </c>
      <c r="H56">
        <f>-30 -29.89 -30.01 -30.21 -30.34 -30.4 -30.17 -30.38 -30.49 -30.89</f>
        <v>-302.78000000000003</v>
      </c>
      <c r="J56">
        <f>-30.72 -30.56 -30.27 -29.92 -30.12 -29.95 -30.02 -29.8 -30.01 -29.55</f>
        <v>-300.92</v>
      </c>
    </row>
    <row r="57" spans="1:10" x14ac:dyDescent="0.2">
      <c r="A57">
        <v>8.6999999999999993</v>
      </c>
      <c r="B57">
        <v>-28.08</v>
      </c>
      <c r="C57">
        <v>8.7409999999999997</v>
      </c>
      <c r="D57">
        <v>-28.97</v>
      </c>
      <c r="E57">
        <v>8.7810000000000006</v>
      </c>
      <c r="F57">
        <v>-30.24</v>
      </c>
      <c r="H57">
        <f>-31.49 -32.07 -32.44 -32.82 -33.27 -33.64 -33.69 -33.6 -33.06 -32.41</f>
        <v>-328.49</v>
      </c>
      <c r="J57">
        <f>-29.31 -29.08 -28.7 -28.82 -29.03 -29.23 -29.61 -30 -30.45 -31.01</f>
        <v>-295.23999999999995</v>
      </c>
    </row>
    <row r="58" spans="1:10" x14ac:dyDescent="0.2">
      <c r="A58">
        <v>8.8219999999999992</v>
      </c>
      <c r="B58">
        <v>-31.71</v>
      </c>
      <c r="C58">
        <v>8.8629999999999995</v>
      </c>
      <c r="D58">
        <v>-33.409999999999997</v>
      </c>
      <c r="E58">
        <v>8.9030000000000005</v>
      </c>
      <c r="F58">
        <v>-34.630000000000003</v>
      </c>
      <c r="H58">
        <f>-31.78 -31 -30.49 -30.25 -29.86 -29.62 -29.09 -29.22 -28.68 -28.66</f>
        <v>-298.65000000000003</v>
      </c>
      <c r="J58">
        <f>-31.27 -32.08 -32.54 -32.82 -32.6 -32.5 -31.99 -31.47 -31.46 -31.18</f>
        <v>-319.90999999999997</v>
      </c>
    </row>
    <row r="59" spans="1:10" x14ac:dyDescent="0.2">
      <c r="A59">
        <v>8.9440000000000008</v>
      </c>
      <c r="B59">
        <v>-35.520000000000003</v>
      </c>
      <c r="C59">
        <v>8.984</v>
      </c>
      <c r="D59">
        <v>-35.54</v>
      </c>
      <c r="E59">
        <v>9.0250000000000004</v>
      </c>
      <c r="F59">
        <v>-35.19</v>
      </c>
      <c r="H59">
        <f>-28.9 -29.11 -29.4 -29.85 -30.06 -29.71 -29.06 -28.43 -27.91 -27.62 -29.27</f>
        <v>-319.32</v>
      </c>
      <c r="J59">
        <f>-30.86 -30.78 -30.69 -30.84 -30.94 -30.82 -30.79 -30.59 -30.31 -30.02</f>
        <v>-306.64</v>
      </c>
    </row>
    <row r="60" spans="1:10" x14ac:dyDescent="0.2">
      <c r="A60">
        <v>9.0660000000000007</v>
      </c>
      <c r="B60">
        <v>-34.549999999999997</v>
      </c>
      <c r="C60">
        <v>9.1059999999999999</v>
      </c>
      <c r="D60">
        <v>-33.979999999999997</v>
      </c>
      <c r="E60">
        <v>9.1470000000000002</v>
      </c>
      <c r="F60">
        <v>-33.090000000000003</v>
      </c>
      <c r="H60">
        <f>-29.62 -29.63 -29.55 -29.44 -29.81 -29.77 -30.01 -30.25 -30.5 -30.69</f>
        <v>-299.27</v>
      </c>
      <c r="J60">
        <f>-30.46 -30.72 -30.63 -30.9 -30.74 -30.8 -30.98 -30.86 -30.82 -30.89</f>
        <v>-307.8</v>
      </c>
    </row>
    <row r="61" spans="1:10" x14ac:dyDescent="0.2">
      <c r="A61">
        <v>9.1869999999999994</v>
      </c>
      <c r="B61">
        <v>-32.43</v>
      </c>
      <c r="C61">
        <v>9.2279999999999998</v>
      </c>
      <c r="D61">
        <v>-31.97</v>
      </c>
      <c r="E61">
        <v>9.2690000000000001</v>
      </c>
      <c r="F61">
        <v>-31.61</v>
      </c>
      <c r="H61">
        <f>-30.89 -31.11 -31.11 -31.37 -31.43 -31.56 -31.7 -31.61 -31.37 -31.34</f>
        <v>-313.48999999999995</v>
      </c>
      <c r="J61">
        <f>-30.87 -30.56 -30.34 -30.15 -29.98 -29.82 -29.93 -29.88 -29.62 -29.41</f>
        <v>-300.56</v>
      </c>
    </row>
    <row r="62" spans="1:10" x14ac:dyDescent="0.2">
      <c r="A62">
        <v>9.3089999999999993</v>
      </c>
      <c r="B62">
        <v>-31.58</v>
      </c>
      <c r="C62">
        <v>9.35</v>
      </c>
      <c r="D62">
        <v>-31.6</v>
      </c>
      <c r="E62">
        <v>9.39</v>
      </c>
      <c r="F62">
        <v>-31.65</v>
      </c>
      <c r="H62">
        <f>-30.9 -30.64 -29.51 -28.98 -28.73 -29 -28.8 -28.72 -29.14 -29.04</f>
        <v>-293.46000000000004</v>
      </c>
      <c r="J62">
        <f>-29.33 -29.45 -29.87 -30.21 -30.57 -30.63 -30.82 -30.65 -30.51 -30.37</f>
        <v>-302.41000000000003</v>
      </c>
    </row>
    <row r="63" spans="1:10" x14ac:dyDescent="0.2">
      <c r="A63">
        <v>9.4309999999999992</v>
      </c>
      <c r="B63">
        <v>-32.159999999999997</v>
      </c>
      <c r="C63">
        <v>9.4719999999999995</v>
      </c>
      <c r="D63">
        <v>-32.619999999999997</v>
      </c>
      <c r="E63">
        <v>9.5120000000000005</v>
      </c>
      <c r="F63">
        <v>-32.82</v>
      </c>
      <c r="H63">
        <f>-29.1 -29.03 -29.02 -29.12 -29.16 -29.12 -29.34 -29.32 -29.59 -29.64</f>
        <v>-292.44</v>
      </c>
      <c r="J63">
        <f>-30.29 -30.29 -30.09 -30.14 -29.91</f>
        <v>-150.72</v>
      </c>
    </row>
    <row r="64" spans="1:10" x14ac:dyDescent="0.2">
      <c r="A64">
        <v>9.5530000000000008</v>
      </c>
      <c r="B64">
        <v>-32.92</v>
      </c>
      <c r="C64">
        <v>9.593</v>
      </c>
      <c r="D64">
        <v>-32.99</v>
      </c>
      <c r="E64">
        <v>9.6340000000000003</v>
      </c>
      <c r="F64">
        <v>-32.409999999999997</v>
      </c>
      <c r="H64">
        <f>-30.04 -30.44 -30.3 -30.37 -30.18 -29.98 -30.06 -30.06 -30.25 -30.48</f>
        <v>-302.16000000000003</v>
      </c>
      <c r="J64">
        <f>-30 -29.89 -30.01 -30.21 -30.34 -30.4 -30.17 -30.38 -30.49 -30.89</f>
        <v>-302.78000000000003</v>
      </c>
    </row>
    <row r="65" spans="1:10" x14ac:dyDescent="0.2">
      <c r="A65">
        <v>9.6750000000000007</v>
      </c>
      <c r="B65">
        <v>-31.95</v>
      </c>
      <c r="C65">
        <v>9.7149999999999999</v>
      </c>
      <c r="D65">
        <v>-31.41</v>
      </c>
      <c r="E65">
        <v>9.7560000000000002</v>
      </c>
      <c r="F65">
        <v>-30.74</v>
      </c>
      <c r="H65">
        <f>-30.62 -30.43 -30.45 -30.27 -30.11 -29.8 -29.49 -29.23 -28.62 -28.59</f>
        <v>-297.60999999999996</v>
      </c>
      <c r="J65">
        <f>-31.49 -32.07 -32.44 -32.82 -33.27 -33.64 -33.69 -33.6 -33.06 -32.41</f>
        <v>-328.49</v>
      </c>
    </row>
    <row r="66" spans="1:10" x14ac:dyDescent="0.2">
      <c r="A66">
        <v>9.7959999999999994</v>
      </c>
      <c r="B66">
        <v>-30.7</v>
      </c>
      <c r="C66">
        <v>9.8369999999999997</v>
      </c>
      <c r="D66">
        <v>-31.05</v>
      </c>
      <c r="E66">
        <v>9.8780000000000001</v>
      </c>
      <c r="F66">
        <v>-30.9</v>
      </c>
      <c r="H66">
        <f>-28.56 -28.59 -28.85 -29.03 -28.82 -28.58 -28.7 -28.75 -29 -29.15</f>
        <v>-288.02999999999997</v>
      </c>
      <c r="J66">
        <f>-31.78 -31 -30.49 -30.25 -29.86 -29.62 -29.09 -29.22 -28.68 -28.66</f>
        <v>-298.65000000000003</v>
      </c>
    </row>
    <row r="67" spans="1:10" x14ac:dyDescent="0.2">
      <c r="A67">
        <v>9.9179999999999993</v>
      </c>
      <c r="B67">
        <v>-30.97</v>
      </c>
      <c r="C67">
        <v>9.9589999999999996</v>
      </c>
      <c r="D67">
        <v>-30.81</v>
      </c>
      <c r="E67">
        <v>9.9990000000000006</v>
      </c>
      <c r="F67">
        <v>-30.5</v>
      </c>
      <c r="H67">
        <f>-29.22 -29.32 -29.34 -29.43 -29.4</f>
        <v>-146.71</v>
      </c>
      <c r="J67">
        <f>-29.11 -29.4 -29.85 -30.06 -29.71 -29.06 -28.43 -27.91 -27.62 -29.27</f>
        <v>-290.41999999999996</v>
      </c>
    </row>
    <row r="68" spans="1:10" x14ac:dyDescent="0.2">
      <c r="A68">
        <v>10.039999999999999</v>
      </c>
      <c r="B68">
        <v>-30.16</v>
      </c>
      <c r="C68">
        <v>10.081</v>
      </c>
      <c r="D68">
        <v>-30.48</v>
      </c>
      <c r="E68">
        <v>10.121</v>
      </c>
      <c r="F68">
        <v>-30.26</v>
      </c>
      <c r="H68">
        <f>-29.42 -29.37 -29.55 -29.69 -29.79 -29.97 -29.93 -30.22 -30.33 -30.45</f>
        <v>-298.71999999999997</v>
      </c>
      <c r="J68">
        <f>-29.62 -29.63 -29.55 -29.44 -29.81 -29.77 -30.01 -30.25 -30.5 -30.69</f>
        <v>-299.27</v>
      </c>
    </row>
    <row r="69" spans="1:10" x14ac:dyDescent="0.2">
      <c r="A69">
        <v>10.162000000000001</v>
      </c>
      <c r="B69">
        <v>-31.63</v>
      </c>
      <c r="C69">
        <v>10.202</v>
      </c>
      <c r="D69">
        <v>-32.090000000000003</v>
      </c>
      <c r="E69">
        <v>10.242000000000001</v>
      </c>
      <c r="F69">
        <v>-32.11</v>
      </c>
      <c r="H69">
        <f>-30.54 -30.79 -30.8 -30.72 -31.13 -31.29 -31.35 -31.38 -31.33 -31.3</f>
        <v>-310.63</v>
      </c>
      <c r="J69">
        <f>-30.89 -31.11 -31.11 -31.37 -31.43 -31.56 -31.7 -31.61 -31.37 -31.34</f>
        <v>-313.48999999999995</v>
      </c>
    </row>
    <row r="70" spans="1:10" x14ac:dyDescent="0.2">
      <c r="A70">
        <v>10.281000000000001</v>
      </c>
      <c r="B70">
        <v>-32.200000000000003</v>
      </c>
      <c r="C70">
        <v>10.32</v>
      </c>
      <c r="D70">
        <v>-32.33</v>
      </c>
      <c r="E70">
        <v>10.36</v>
      </c>
      <c r="F70">
        <v>-32.340000000000003</v>
      </c>
      <c r="H70">
        <f>-31.29 -30.83 -30.51 -30.44 -30.14 -30.41 -30.59 -31.1 -31.82 -32.19</f>
        <v>-309.32</v>
      </c>
      <c r="J70">
        <f>-30.9 -30.64 -29.51 -28.98 -28.73 -29 -28.8 -28.72 -29.14 -29.04</f>
        <v>-293.46000000000004</v>
      </c>
    </row>
    <row r="71" spans="1:10" x14ac:dyDescent="0.2">
      <c r="A71">
        <v>10.398999999999999</v>
      </c>
      <c r="B71">
        <v>-32.86</v>
      </c>
      <c r="C71">
        <v>10.438000000000001</v>
      </c>
      <c r="D71">
        <v>-32.950000000000003</v>
      </c>
      <c r="E71">
        <v>10.478</v>
      </c>
      <c r="F71">
        <v>-32.479999999999997</v>
      </c>
      <c r="H71">
        <f>-32.71 -33.1 -33.4 -33.45 -33.31 -32.66 -32.12 -31.65 -31.2 -31.08</f>
        <v>-324.68</v>
      </c>
      <c r="J71">
        <f>-29.1 -29.03 -29.02 -29.12 -29.16 -29.12 -29.34 -29.32 -29.59 -29.64</f>
        <v>-292.44</v>
      </c>
    </row>
    <row r="72" spans="1:10" x14ac:dyDescent="0.2">
      <c r="A72">
        <v>10.516999999999999</v>
      </c>
      <c r="B72">
        <v>-31.84</v>
      </c>
      <c r="C72">
        <v>10.555999999999999</v>
      </c>
      <c r="D72">
        <v>-31.34</v>
      </c>
      <c r="E72">
        <v>10.595000000000001</v>
      </c>
      <c r="F72">
        <v>-30.93</v>
      </c>
      <c r="H72">
        <f>-30.98 -31.53 -31.85 -31.82 -31.85 -31.63        -31.49 -31.42 -31.25</f>
        <v>-283.82</v>
      </c>
      <c r="J72">
        <f>-30.04 -30.44 -30.3 -30.37 -30.18 -29.98 -30.06 -30.06 -30.25 -30.48</f>
        <v>-302.16000000000003</v>
      </c>
    </row>
    <row r="73" spans="1:10" x14ac:dyDescent="0.2">
      <c r="A73">
        <v>10.635</v>
      </c>
      <c r="B73">
        <v>-30.78</v>
      </c>
      <c r="C73">
        <v>10.673999999999999</v>
      </c>
      <c r="D73">
        <v>-30.65</v>
      </c>
      <c r="E73">
        <v>10.712999999999999</v>
      </c>
      <c r="F73">
        <v>-30.65</v>
      </c>
      <c r="H73">
        <f>-31.45 -31.65 -31.56 -31.81 -30.35 -31.5 -31.95 -32.2 -32.34 -32.18 -32.31</f>
        <v>-349.29999999999995</v>
      </c>
      <c r="J73">
        <f>-30.62 -30.43 -30.45 -30.27 -30.11 -29.8 -29.49 -29.23 -28.62 -28.59</f>
        <v>-297.60999999999996</v>
      </c>
    </row>
    <row r="74" spans="1:10" x14ac:dyDescent="0.2">
      <c r="A74">
        <v>10.753</v>
      </c>
      <c r="B74">
        <v>-31.05</v>
      </c>
      <c r="C74">
        <v>10.792</v>
      </c>
      <c r="D74">
        <v>-31.61</v>
      </c>
      <c r="E74">
        <v>10.831</v>
      </c>
      <c r="F74">
        <v>-32.049999999999997</v>
      </c>
      <c r="H74">
        <f>-31.92 -31.59 -31.3 -30.65 -30.15 -29.8 -29.45 -29.27 -29.55 -29.49</f>
        <v>-303.17</v>
      </c>
      <c r="J74">
        <f>-28.56 -28.59 -28.85 -29.03 -28.82 -28.58 -28.7 -28.75 -29 -29.15</f>
        <v>-288.02999999999997</v>
      </c>
    </row>
    <row r="75" spans="1:10" x14ac:dyDescent="0.2">
      <c r="A75">
        <v>10.871</v>
      </c>
      <c r="B75">
        <v>-32.28</v>
      </c>
      <c r="C75">
        <v>10.91</v>
      </c>
      <c r="D75">
        <v>-32.93</v>
      </c>
      <c r="E75">
        <v>10.949</v>
      </c>
      <c r="F75">
        <v>-33.18</v>
      </c>
      <c r="H75">
        <f>-30.16 -30.51 -30.32 -29.83 -30.38 -30.25 -30.31 -30.43 -30.4</f>
        <v>-272.59000000000003</v>
      </c>
      <c r="J75">
        <f>-29.22 -29.32 -29.34 -29.43 -29.4</f>
        <v>-146.71</v>
      </c>
    </row>
    <row r="76" spans="1:10" x14ac:dyDescent="0.2">
      <c r="A76">
        <v>10.988</v>
      </c>
      <c r="B76">
        <v>-33.21</v>
      </c>
      <c r="C76">
        <v>11.028</v>
      </c>
      <c r="D76">
        <v>-32.74</v>
      </c>
      <c r="E76">
        <v>11.067</v>
      </c>
      <c r="F76">
        <v>-31.93</v>
      </c>
      <c r="J76">
        <f>-29.42 -29.37 -29.55 -29.69 -29.79 -29.97 -29.93 -30.22 -30.33 -30.45</f>
        <v>-298.71999999999997</v>
      </c>
    </row>
    <row r="77" spans="1:10" x14ac:dyDescent="0.2">
      <c r="A77">
        <v>11.106</v>
      </c>
      <c r="B77">
        <v>-31.03</v>
      </c>
      <c r="C77">
        <v>11.146000000000001</v>
      </c>
      <c r="D77">
        <v>-30.25</v>
      </c>
      <c r="E77">
        <v>11.185</v>
      </c>
      <c r="F77">
        <v>-29.84</v>
      </c>
      <c r="H77" t="s">
        <v>3</v>
      </c>
      <c r="J77">
        <f>-30.54 -30.79 -30.8 -30.72 -31.13 -31.29 -31.35 -31.38 -31.33 -31.3</f>
        <v>-310.63</v>
      </c>
    </row>
    <row r="78" spans="1:10" x14ac:dyDescent="0.2">
      <c r="A78">
        <v>11.224</v>
      </c>
      <c r="B78">
        <v>-29.68</v>
      </c>
      <c r="C78">
        <v>11.263999999999999</v>
      </c>
      <c r="D78">
        <v>-30.21</v>
      </c>
      <c r="E78">
        <v>11.303000000000001</v>
      </c>
      <c r="F78">
        <v>-30.27</v>
      </c>
      <c r="J78">
        <f>-31.29 -30.83 -30.51 -30.44 -30.14 -30.41 -30.59 -31.1 -31.82 -32.19</f>
        <v>-309.32</v>
      </c>
    </row>
    <row r="79" spans="1:10" x14ac:dyDescent="0.2">
      <c r="A79">
        <v>11.342000000000001</v>
      </c>
      <c r="B79">
        <v>-31.24</v>
      </c>
      <c r="C79">
        <v>11.382</v>
      </c>
      <c r="D79">
        <v>-29.29</v>
      </c>
      <c r="E79">
        <v>11.422000000000001</v>
      </c>
      <c r="F79">
        <v>-29.22</v>
      </c>
      <c r="J79">
        <f>-32.71 -33.1 -33.4 -33.45 -33.31 -32.66 -32.12 -31.65 -31.2 -31.08</f>
        <v>-324.68</v>
      </c>
    </row>
    <row r="80" spans="1:10" x14ac:dyDescent="0.2">
      <c r="A80">
        <v>11.462</v>
      </c>
      <c r="B80">
        <v>-29.41</v>
      </c>
      <c r="C80">
        <v>11.502000000000001</v>
      </c>
      <c r="D80">
        <v>-29.31</v>
      </c>
      <c r="E80">
        <v>11.542</v>
      </c>
      <c r="F80">
        <v>-29.33</v>
      </c>
      <c r="J80">
        <f>-30.98 -31.53 -31.85 -31.82 -31.85 -31.63 -31.52 -31.49 -31.42 -31.25</f>
        <v>-315.34000000000003</v>
      </c>
    </row>
    <row r="81" spans="1:10" x14ac:dyDescent="0.2">
      <c r="A81">
        <v>11.582000000000001</v>
      </c>
      <c r="B81">
        <v>-29.07</v>
      </c>
      <c r="C81">
        <v>11.622</v>
      </c>
      <c r="D81">
        <v>-27.47</v>
      </c>
      <c r="E81">
        <v>11.662000000000001</v>
      </c>
      <c r="F81">
        <v>-27.76</v>
      </c>
      <c r="J81">
        <f>-31.45 -31.65 -31.56 -31.81 -30.35 -31.95 -32.2 -32.34 -32.18 -32.31</f>
        <v>-317.79999999999995</v>
      </c>
    </row>
    <row r="82" spans="1:10" x14ac:dyDescent="0.2">
      <c r="A82">
        <v>11.702</v>
      </c>
      <c r="B82">
        <v>-27.96</v>
      </c>
      <c r="C82">
        <v>11.742000000000001</v>
      </c>
      <c r="D82">
        <v>-28.25</v>
      </c>
      <c r="E82">
        <v>11.782</v>
      </c>
      <c r="F82">
        <v>-28.05</v>
      </c>
      <c r="J82">
        <f>-31.92 -31.59 -31.3 -30.65 -30.15 -29.8 -29.45 -29.27 -29.55 -29.49</f>
        <v>-303.17</v>
      </c>
    </row>
    <row r="83" spans="1:10" x14ac:dyDescent="0.2">
      <c r="A83">
        <v>11.821999999999999</v>
      </c>
      <c r="B83">
        <v>-28.67</v>
      </c>
      <c r="C83">
        <v>11.862</v>
      </c>
      <c r="D83">
        <v>-28.7</v>
      </c>
      <c r="E83">
        <v>11.901999999999999</v>
      </c>
      <c r="F83">
        <v>-28.89</v>
      </c>
      <c r="J83">
        <f>-30.16 -30.51 -30.32 -29.83 -30.38 -30.25 -30.31 -30.43 -30.4 -31.46</f>
        <v>-304.05</v>
      </c>
    </row>
    <row r="84" spans="1:10" x14ac:dyDescent="0.2">
      <c r="A84">
        <v>11.942</v>
      </c>
      <c r="B84">
        <v>-30.03</v>
      </c>
      <c r="C84">
        <v>11.981999999999999</v>
      </c>
      <c r="D84">
        <v>-31.46</v>
      </c>
      <c r="E84">
        <v>12.022</v>
      </c>
      <c r="F84">
        <v>-32.06</v>
      </c>
      <c r="J84">
        <f>-33.21 -32.94 -30.51 -27.92 -26.48 -29.11 -31.37 -30.64 -28.63 -28.11</f>
        <v>-298.92</v>
      </c>
    </row>
    <row r="85" spans="1:10" x14ac:dyDescent="0.2">
      <c r="A85">
        <v>12.061999999999999</v>
      </c>
      <c r="B85">
        <v>-32.39</v>
      </c>
      <c r="C85">
        <v>12.102</v>
      </c>
      <c r="D85">
        <v>-30.35</v>
      </c>
      <c r="E85">
        <v>12.141999999999999</v>
      </c>
      <c r="F85">
        <v>-29.65</v>
      </c>
      <c r="J85">
        <f>-29.53 -39.11 -40 -36.55 -26.97 -26.88 -29.65 -34.36 -38.75 -40.26</f>
        <v>-342.06</v>
      </c>
    </row>
    <row r="86" spans="1:10" x14ac:dyDescent="0.2">
      <c r="A86">
        <v>12.182</v>
      </c>
      <c r="B86">
        <v>-28.98</v>
      </c>
      <c r="C86">
        <v>12.221</v>
      </c>
      <c r="D86">
        <v>-27.83</v>
      </c>
      <c r="E86">
        <v>12.260999999999999</v>
      </c>
      <c r="F86">
        <v>-30</v>
      </c>
      <c r="J86">
        <f>-38.79 -35.04 -32.86 -33.36 -34.45 -34.07 -33.05 -31.37 -30.86 -33.06</f>
        <v>-336.91</v>
      </c>
    </row>
    <row r="87" spans="1:10" x14ac:dyDescent="0.2">
      <c r="A87">
        <v>12.3</v>
      </c>
      <c r="B87">
        <v>-29.88</v>
      </c>
      <c r="C87">
        <v>12.339</v>
      </c>
      <c r="D87">
        <v>-29.65</v>
      </c>
      <c r="E87">
        <v>12.378</v>
      </c>
      <c r="F87">
        <v>-29.13</v>
      </c>
      <c r="J87">
        <f>-34.26 -32.82 -31.17 -28.94 -28.43</f>
        <v>-155.62</v>
      </c>
    </row>
    <row r="88" spans="1:10" x14ac:dyDescent="0.2">
      <c r="A88">
        <v>12.417</v>
      </c>
      <c r="B88">
        <v>-28.66</v>
      </c>
      <c r="C88">
        <v>12.457000000000001</v>
      </c>
      <c r="D88">
        <v>-28.18</v>
      </c>
      <c r="E88">
        <v>12.496</v>
      </c>
      <c r="F88">
        <v>-27.81</v>
      </c>
      <c r="J88">
        <f>-28.77 -29.24 -29.42 -29.39 -29.04 -28.47 -28.65 -29.59 -29.15 -28.56</f>
        <v>-290.28000000000003</v>
      </c>
    </row>
    <row r="89" spans="1:10" x14ac:dyDescent="0.2">
      <c r="A89">
        <v>12.535</v>
      </c>
      <c r="B89">
        <v>-27.68</v>
      </c>
      <c r="C89">
        <v>12.574</v>
      </c>
      <c r="D89">
        <v>-27.63</v>
      </c>
      <c r="E89">
        <v>12.613</v>
      </c>
      <c r="F89">
        <v>-27.67</v>
      </c>
      <c r="J89">
        <f>-28.86 -29.75 -30.47 -29.37 -27.67 -27.26 -27.95 -28.55 -28.54 -28.48</f>
        <v>-286.90000000000003</v>
      </c>
    </row>
    <row r="90" spans="1:10" x14ac:dyDescent="0.2">
      <c r="A90">
        <v>12.653</v>
      </c>
      <c r="B90">
        <v>-27.24</v>
      </c>
      <c r="C90">
        <v>12.683</v>
      </c>
      <c r="D90">
        <v>-27.27</v>
      </c>
      <c r="E90">
        <v>12.712999999999999</v>
      </c>
      <c r="F90">
        <v>-27.18</v>
      </c>
      <c r="J90">
        <f>-28.92 -30.66 -31.66 -32.55 -32.51 -31.99 -30.79 -30.14 -31.31 -32.51</f>
        <v>-313.03999999999996</v>
      </c>
    </row>
    <row r="91" spans="1:10" x14ac:dyDescent="0.2">
      <c r="A91">
        <v>12.743</v>
      </c>
      <c r="B91">
        <v>-25.96</v>
      </c>
      <c r="C91">
        <v>12.773</v>
      </c>
      <c r="D91">
        <v>-28.9</v>
      </c>
      <c r="E91">
        <v>12.803000000000001</v>
      </c>
      <c r="F91">
        <v>-29.58</v>
      </c>
      <c r="J91">
        <f>-32.07 -30.47 -28.96 -28.61 -29.07 -29.45 -29.66 -29.78 -29.44 -27.02</f>
        <v>-294.52999999999997</v>
      </c>
    </row>
    <row r="92" spans="1:10" x14ac:dyDescent="0.2">
      <c r="A92">
        <v>12.833</v>
      </c>
      <c r="B92">
        <v>-29.86</v>
      </c>
      <c r="C92">
        <v>12.863</v>
      </c>
      <c r="D92">
        <v>-30.01</v>
      </c>
      <c r="E92">
        <v>12.893000000000001</v>
      </c>
      <c r="F92">
        <v>-27.18</v>
      </c>
      <c r="J92">
        <f>-25.97 -26.23 -27.21 -27.45 -27.67 -27.43 -27.26 -27.18 -27.6 -29.01</f>
        <v>-273.01</v>
      </c>
    </row>
    <row r="93" spans="1:10" x14ac:dyDescent="0.2">
      <c r="A93">
        <v>12.929</v>
      </c>
      <c r="B93">
        <v>-28.47</v>
      </c>
      <c r="C93">
        <v>12.965999999999999</v>
      </c>
      <c r="D93">
        <v>-28.02</v>
      </c>
      <c r="E93">
        <v>13.003</v>
      </c>
      <c r="F93">
        <v>-27.63</v>
      </c>
      <c r="J93">
        <f>-29.02 -27.49 -25.47 -25 -25.23 -27.33 -27.7 -27.77 -27.21 -27.41</f>
        <v>-269.63</v>
      </c>
    </row>
    <row r="94" spans="1:10" x14ac:dyDescent="0.2">
      <c r="A94">
        <v>13.039</v>
      </c>
      <c r="B94">
        <v>-28.41</v>
      </c>
      <c r="C94">
        <v>13.076000000000001</v>
      </c>
      <c r="D94">
        <v>-30.91</v>
      </c>
      <c r="E94">
        <v>13.113</v>
      </c>
      <c r="F94">
        <v>-32.020000000000003</v>
      </c>
      <c r="J94">
        <f>-27.42 -28.45 -30.32 -30.37 -29.46 -28.46 -27.56 -29.78 -30.26 -30.02</f>
        <v>-292.10000000000002</v>
      </c>
    </row>
    <row r="95" spans="1:10" x14ac:dyDescent="0.2">
      <c r="A95">
        <v>13.148999999999999</v>
      </c>
      <c r="B95">
        <v>-32.46</v>
      </c>
      <c r="C95">
        <v>13.186</v>
      </c>
      <c r="D95">
        <v>-32.39</v>
      </c>
      <c r="E95">
        <v>13.223000000000001</v>
      </c>
      <c r="F95">
        <v>-30.51</v>
      </c>
      <c r="J95">
        <f>-28.84 -28.81 -29.17 -30.02 -30.59 -30.27 -29.49 -28.83 -28.55 -28.51</f>
        <v>-293.08</v>
      </c>
    </row>
    <row r="96" spans="1:10" x14ac:dyDescent="0.2">
      <c r="A96">
        <v>13.26</v>
      </c>
      <c r="B96">
        <v>-30.2</v>
      </c>
      <c r="C96">
        <v>13.295999999999999</v>
      </c>
      <c r="D96">
        <v>-30.12</v>
      </c>
      <c r="E96">
        <v>13.333</v>
      </c>
      <c r="F96">
        <v>-29.45</v>
      </c>
      <c r="J96">
        <f>-29.23 -35.3 -35.13 -35.48 -39.19 -42.16 -37.5 -32.94 -34.64 -34.58</f>
        <v>-356.14999999999992</v>
      </c>
    </row>
    <row r="97" spans="1:10" x14ac:dyDescent="0.2">
      <c r="A97">
        <v>13.369</v>
      </c>
      <c r="B97">
        <v>-30.19</v>
      </c>
      <c r="C97">
        <v>13.406000000000001</v>
      </c>
      <c r="D97">
        <v>-30.28</v>
      </c>
      <c r="E97">
        <v>13.442</v>
      </c>
      <c r="F97">
        <v>-28.28</v>
      </c>
      <c r="J97">
        <f>-22.96 -21.94 -22.86 -31.39 -36.98 -38.99 -38.56 -35.93 -33.24 -30.91</f>
        <v>-313.76000000000005</v>
      </c>
    </row>
    <row r="98" spans="1:10" x14ac:dyDescent="0.2">
      <c r="A98">
        <v>13.478999999999999</v>
      </c>
      <c r="B98">
        <v>-26.72</v>
      </c>
      <c r="C98">
        <v>13.515000000000001</v>
      </c>
      <c r="D98">
        <v>-26.63</v>
      </c>
      <c r="E98">
        <v>13.552</v>
      </c>
      <c r="F98">
        <v>-26.91</v>
      </c>
      <c r="J98">
        <f>-28.89 -26.05 -24.65 -24.83 -26.25 -29.36 -33.88 -35.77 -35.06 -33.2</f>
        <v>-297.94</v>
      </c>
    </row>
    <row r="99" spans="1:10" x14ac:dyDescent="0.2">
      <c r="A99">
        <v>13.587999999999999</v>
      </c>
      <c r="B99">
        <v>-28.27</v>
      </c>
      <c r="C99">
        <v>13.625</v>
      </c>
      <c r="D99">
        <v>-28.86</v>
      </c>
      <c r="E99">
        <v>13.661</v>
      </c>
      <c r="F99">
        <v>-29.17</v>
      </c>
      <c r="J99">
        <f>-29.35 -30.54 -29.29 -28.91 -30.4</f>
        <v>-148.49</v>
      </c>
    </row>
    <row r="100" spans="1:10" x14ac:dyDescent="0.2">
      <c r="A100">
        <v>13.698</v>
      </c>
      <c r="B100">
        <v>-29.34</v>
      </c>
      <c r="C100">
        <v>13.734</v>
      </c>
      <c r="D100">
        <v>-29.55</v>
      </c>
      <c r="E100">
        <v>13.771000000000001</v>
      </c>
      <c r="F100">
        <v>-29.46</v>
      </c>
      <c r="J100">
        <f>-30.98 -29.51 -28.32 -26.85 -27.04 -37.24 -37.09 -36.77 -39.12 -37.53</f>
        <v>-330.45000000000005</v>
      </c>
    </row>
    <row r="101" spans="1:10" x14ac:dyDescent="0.2">
      <c r="A101">
        <v>13.807</v>
      </c>
      <c r="B101">
        <v>-29.28</v>
      </c>
      <c r="C101">
        <v>13.843999999999999</v>
      </c>
      <c r="D101">
        <v>-29.22</v>
      </c>
      <c r="E101">
        <v>13.88</v>
      </c>
      <c r="F101">
        <v>-29.26</v>
      </c>
      <c r="J101">
        <f>-42.09 -42.61 -41 -32.84 -31.15 -36.04 -31.58 -31.34 -29.62 -20.37</f>
        <v>-338.64</v>
      </c>
    </row>
    <row r="102" spans="1:10" x14ac:dyDescent="0.2">
      <c r="A102">
        <v>13.917</v>
      </c>
      <c r="B102">
        <v>-29.44</v>
      </c>
      <c r="C102">
        <v>13.952999999999999</v>
      </c>
      <c r="D102">
        <v>-29.62</v>
      </c>
      <c r="E102">
        <v>14.016</v>
      </c>
      <c r="F102">
        <v>-29.57</v>
      </c>
      <c r="J102">
        <f>-22.5 -23.99</f>
        <v>-46.489999999999995</v>
      </c>
    </row>
    <row r="103" spans="1:10" x14ac:dyDescent="0.2">
      <c r="A103">
        <v>14.079000000000001</v>
      </c>
      <c r="B103">
        <v>-29.57</v>
      </c>
      <c r="C103">
        <v>14.141999999999999</v>
      </c>
      <c r="D103">
        <v>-29.92</v>
      </c>
      <c r="E103">
        <v>14.205</v>
      </c>
      <c r="F103">
        <v>-30.05</v>
      </c>
      <c r="J103" t="s">
        <v>3</v>
      </c>
    </row>
    <row r="104" spans="1:10" x14ac:dyDescent="0.2">
      <c r="A104">
        <v>14.268000000000001</v>
      </c>
      <c r="B104">
        <v>-30.99</v>
      </c>
      <c r="C104">
        <v>14.331</v>
      </c>
      <c r="D104">
        <v>-31.44</v>
      </c>
      <c r="E104">
        <v>14.372999999999999</v>
      </c>
      <c r="F104">
        <v>-31.1</v>
      </c>
    </row>
    <row r="105" spans="1:10" x14ac:dyDescent="0.2">
      <c r="A105">
        <v>14.414999999999999</v>
      </c>
      <c r="B105">
        <v>-30.02</v>
      </c>
      <c r="C105">
        <v>14.457000000000001</v>
      </c>
      <c r="D105">
        <v>-30.32</v>
      </c>
      <c r="E105">
        <v>14.499000000000001</v>
      </c>
      <c r="F105">
        <v>-30.51</v>
      </c>
    </row>
    <row r="106" spans="1:10" x14ac:dyDescent="0.2">
      <c r="A106">
        <v>14.541</v>
      </c>
      <c r="B106">
        <v>-30.2</v>
      </c>
      <c r="C106">
        <v>14.582000000000001</v>
      </c>
      <c r="D106">
        <v>-29.96</v>
      </c>
      <c r="E106">
        <v>14.622999999999999</v>
      </c>
      <c r="F106">
        <v>-29.46</v>
      </c>
    </row>
    <row r="107" spans="1:10" x14ac:dyDescent="0.2">
      <c r="A107">
        <v>14.664</v>
      </c>
      <c r="B107">
        <v>-28.73</v>
      </c>
      <c r="C107">
        <v>14.705</v>
      </c>
      <c r="D107">
        <v>-29.96</v>
      </c>
      <c r="E107">
        <v>14.746</v>
      </c>
      <c r="F107">
        <v>-30</v>
      </c>
    </row>
    <row r="108" spans="1:10" x14ac:dyDescent="0.2">
      <c r="A108">
        <v>14.787000000000001</v>
      </c>
      <c r="B108">
        <v>-29.28</v>
      </c>
      <c r="C108">
        <v>14.827999999999999</v>
      </c>
      <c r="D108">
        <v>-28.84</v>
      </c>
      <c r="E108">
        <v>14.869</v>
      </c>
      <c r="F108">
        <v>-28.56</v>
      </c>
    </row>
    <row r="109" spans="1:10" x14ac:dyDescent="0.2">
      <c r="A109">
        <v>14.91</v>
      </c>
      <c r="B109">
        <v>-29.95</v>
      </c>
      <c r="C109">
        <v>14.95</v>
      </c>
      <c r="D109">
        <v>-29.94</v>
      </c>
      <c r="E109">
        <v>14.991</v>
      </c>
      <c r="F109">
        <v>-29.77</v>
      </c>
    </row>
    <row r="110" spans="1:10" x14ac:dyDescent="0.2">
      <c r="A110">
        <v>15.032</v>
      </c>
      <c r="B110">
        <v>-29.81</v>
      </c>
      <c r="C110">
        <v>15.073</v>
      </c>
      <c r="D110">
        <v>-29.53</v>
      </c>
      <c r="E110">
        <v>15.114000000000001</v>
      </c>
      <c r="F110">
        <v>-29.4</v>
      </c>
    </row>
    <row r="111" spans="1:10" x14ac:dyDescent="0.2">
      <c r="A111">
        <v>15.154999999999999</v>
      </c>
      <c r="B111">
        <v>-28.85</v>
      </c>
      <c r="C111">
        <v>15.196</v>
      </c>
      <c r="D111">
        <v>-29.51</v>
      </c>
      <c r="E111">
        <v>15.237</v>
      </c>
      <c r="F111">
        <v>-29.43</v>
      </c>
    </row>
    <row r="112" spans="1:10" x14ac:dyDescent="0.2">
      <c r="A112">
        <v>15.278</v>
      </c>
      <c r="B112">
        <v>-29.48</v>
      </c>
      <c r="C112">
        <v>15.319000000000001</v>
      </c>
      <c r="D112">
        <v>-29.43</v>
      </c>
      <c r="E112">
        <v>15.359</v>
      </c>
      <c r="F112">
        <v>-29.56</v>
      </c>
    </row>
    <row r="113" spans="1:6" x14ac:dyDescent="0.2">
      <c r="A113">
        <v>15.4</v>
      </c>
      <c r="B113">
        <v>-29.6</v>
      </c>
      <c r="C113">
        <v>15.441000000000001</v>
      </c>
      <c r="D113">
        <v>-29.91</v>
      </c>
      <c r="E113">
        <v>15.477</v>
      </c>
      <c r="F113">
        <v>-30.42</v>
      </c>
    </row>
    <row r="114" spans="1:6" x14ac:dyDescent="0.2">
      <c r="A114">
        <v>15.513999999999999</v>
      </c>
      <c r="B114">
        <v>-31.14</v>
      </c>
      <c r="C114">
        <v>15.55</v>
      </c>
      <c r="D114">
        <v>-31.63</v>
      </c>
      <c r="E114">
        <v>15.586</v>
      </c>
      <c r="F114">
        <v>-32.03</v>
      </c>
    </row>
    <row r="115" spans="1:6" x14ac:dyDescent="0.2">
      <c r="A115">
        <v>15.622</v>
      </c>
      <c r="B115">
        <v>-32.14</v>
      </c>
      <c r="C115">
        <v>15.657999999999999</v>
      </c>
      <c r="D115">
        <v>-32.340000000000003</v>
      </c>
      <c r="E115">
        <v>15.695</v>
      </c>
      <c r="F115">
        <v>-31.73</v>
      </c>
    </row>
    <row r="116" spans="1:6" x14ac:dyDescent="0.2">
      <c r="A116">
        <v>15.731</v>
      </c>
      <c r="B116">
        <v>-30.99</v>
      </c>
      <c r="C116">
        <v>15.766999999999999</v>
      </c>
      <c r="D116">
        <v>-30.11</v>
      </c>
      <c r="E116">
        <v>15.803000000000001</v>
      </c>
      <c r="F116">
        <v>-29.21</v>
      </c>
    </row>
    <row r="117" spans="1:6" x14ac:dyDescent="0.2">
      <c r="A117">
        <v>15.839</v>
      </c>
      <c r="B117">
        <v>-28.79</v>
      </c>
      <c r="C117">
        <v>15.875999999999999</v>
      </c>
      <c r="D117">
        <v>-28.6</v>
      </c>
      <c r="E117">
        <v>15.912000000000001</v>
      </c>
      <c r="F117">
        <v>-29.39</v>
      </c>
    </row>
    <row r="118" spans="1:6" x14ac:dyDescent="0.2">
      <c r="A118">
        <v>15.935</v>
      </c>
      <c r="B118">
        <v>-29.74</v>
      </c>
      <c r="C118">
        <v>15.958</v>
      </c>
      <c r="D118">
        <v>-29.63</v>
      </c>
      <c r="E118">
        <v>15.981</v>
      </c>
      <c r="F118">
        <v>-28.45</v>
      </c>
    </row>
    <row r="119" spans="1:6" x14ac:dyDescent="0.2">
      <c r="A119">
        <v>16.004000000000001</v>
      </c>
      <c r="B119">
        <v>-27.34</v>
      </c>
      <c r="C119">
        <v>16.027000000000001</v>
      </c>
      <c r="D119">
        <v>-26.67</v>
      </c>
      <c r="E119">
        <v>16.05</v>
      </c>
      <c r="F119">
        <v>-25.98</v>
      </c>
    </row>
    <row r="120" spans="1:6" x14ac:dyDescent="0.2">
      <c r="A120">
        <v>16.074000000000002</v>
      </c>
      <c r="B120">
        <v>-25.76</v>
      </c>
      <c r="C120">
        <v>16.097000000000001</v>
      </c>
      <c r="D120">
        <v>-26.28</v>
      </c>
      <c r="E120">
        <v>16.12</v>
      </c>
      <c r="F120">
        <v>-28.23</v>
      </c>
    </row>
    <row r="121" spans="1:6" x14ac:dyDescent="0.2">
      <c r="A121">
        <v>16.143000000000001</v>
      </c>
      <c r="B121">
        <v>-28.76</v>
      </c>
      <c r="C121">
        <v>16.166</v>
      </c>
      <c r="D121">
        <v>-29.26</v>
      </c>
      <c r="E121">
        <v>16.189</v>
      </c>
      <c r="F121">
        <v>-29.73</v>
      </c>
    </row>
    <row r="122" spans="1:6" x14ac:dyDescent="0.2">
      <c r="A122">
        <v>16.212</v>
      </c>
      <c r="B122">
        <v>-29.95</v>
      </c>
      <c r="C122">
        <v>16.234999999999999</v>
      </c>
      <c r="D122">
        <v>-30.28</v>
      </c>
      <c r="E122">
        <v>16.257999999999999</v>
      </c>
      <c r="F122">
        <v>-30.37</v>
      </c>
    </row>
    <row r="123" spans="1:6" x14ac:dyDescent="0.2">
      <c r="A123">
        <v>16.280999999999999</v>
      </c>
      <c r="B123">
        <v>-30.76</v>
      </c>
      <c r="C123">
        <v>16.305</v>
      </c>
      <c r="D123">
        <v>-31.07</v>
      </c>
      <c r="E123">
        <v>16.327999999999999</v>
      </c>
      <c r="F123">
        <v>-31.34</v>
      </c>
    </row>
    <row r="124" spans="1:6" x14ac:dyDescent="0.2">
      <c r="A124">
        <v>16.350999999999999</v>
      </c>
      <c r="B124">
        <v>-31.57</v>
      </c>
      <c r="C124">
        <v>16.373999999999999</v>
      </c>
      <c r="D124">
        <v>-31.43</v>
      </c>
      <c r="E124">
        <v>16.396999999999998</v>
      </c>
      <c r="F124">
        <v>-30.92</v>
      </c>
    </row>
    <row r="125" spans="1:6" x14ac:dyDescent="0.2">
      <c r="A125">
        <v>16.420000000000002</v>
      </c>
      <c r="B125">
        <v>-30.29</v>
      </c>
      <c r="C125">
        <v>16.443000000000001</v>
      </c>
      <c r="D125">
        <v>-30.06</v>
      </c>
      <c r="E125">
        <v>16.466000000000001</v>
      </c>
      <c r="F125">
        <v>-30.67</v>
      </c>
    </row>
    <row r="126" spans="1:6" x14ac:dyDescent="0.2">
      <c r="A126">
        <v>16.489000000000001</v>
      </c>
      <c r="B126">
        <v>-31.19</v>
      </c>
      <c r="C126">
        <v>16.512</v>
      </c>
      <c r="D126">
        <v>-31.25</v>
      </c>
      <c r="E126">
        <v>16.555</v>
      </c>
      <c r="F126">
        <v>-31.13</v>
      </c>
    </row>
    <row r="127" spans="1:6" x14ac:dyDescent="0.2">
      <c r="A127">
        <v>16.597999999999999</v>
      </c>
      <c r="B127">
        <v>-30.83</v>
      </c>
      <c r="C127">
        <v>16.640999999999998</v>
      </c>
      <c r="D127">
        <v>-30.17</v>
      </c>
      <c r="E127">
        <v>16.684000000000001</v>
      </c>
      <c r="F127">
        <v>-29.32</v>
      </c>
    </row>
    <row r="128" spans="1:6" x14ac:dyDescent="0.2">
      <c r="A128">
        <v>16.727</v>
      </c>
      <c r="B128">
        <v>-28.83</v>
      </c>
      <c r="C128">
        <v>16.77</v>
      </c>
      <c r="D128">
        <v>-28.12</v>
      </c>
      <c r="E128">
        <v>16.812999999999999</v>
      </c>
      <c r="F128">
        <v>-27.63</v>
      </c>
    </row>
    <row r="129" spans="1:6" x14ac:dyDescent="0.2">
      <c r="A129">
        <v>16.856000000000002</v>
      </c>
      <c r="B129">
        <v>-27.23</v>
      </c>
      <c r="C129">
        <v>16.899000000000001</v>
      </c>
      <c r="D129">
        <v>-27.34</v>
      </c>
      <c r="E129">
        <v>16.942</v>
      </c>
      <c r="F129">
        <v>-27.53</v>
      </c>
    </row>
    <row r="130" spans="1:6" x14ac:dyDescent="0.2">
      <c r="A130">
        <v>16.984999999999999</v>
      </c>
      <c r="B130">
        <v>-28.12</v>
      </c>
      <c r="C130">
        <v>17.027999999999999</v>
      </c>
      <c r="D130">
        <v>-28.11</v>
      </c>
      <c r="E130">
        <v>17.071000000000002</v>
      </c>
      <c r="F130">
        <v>-27.11</v>
      </c>
    </row>
    <row r="131" spans="1:6" x14ac:dyDescent="0.2">
      <c r="A131">
        <v>17.114000000000001</v>
      </c>
      <c r="B131">
        <v>-27.12</v>
      </c>
      <c r="C131">
        <v>17.157</v>
      </c>
      <c r="D131">
        <v>-27.78</v>
      </c>
      <c r="E131">
        <v>17.2</v>
      </c>
      <c r="F131">
        <v>-29.72</v>
      </c>
    </row>
    <row r="132" spans="1:6" x14ac:dyDescent="0.2">
      <c r="A132">
        <v>17.242999999999999</v>
      </c>
      <c r="B132">
        <v>-29.71</v>
      </c>
      <c r="C132">
        <v>17.286000000000001</v>
      </c>
      <c r="D132">
        <v>-29.98</v>
      </c>
      <c r="E132">
        <v>17.329000000000001</v>
      </c>
      <c r="F132">
        <v>-29.86</v>
      </c>
    </row>
    <row r="133" spans="1:6" x14ac:dyDescent="0.2">
      <c r="A133">
        <v>17.372</v>
      </c>
      <c r="B133">
        <v>-30.15</v>
      </c>
      <c r="C133">
        <v>17.422999999999998</v>
      </c>
      <c r="D133">
        <v>-29.64</v>
      </c>
      <c r="E133">
        <v>17.474</v>
      </c>
      <c r="F133">
        <v>-29.65</v>
      </c>
    </row>
    <row r="134" spans="1:6" x14ac:dyDescent="0.2">
      <c r="A134">
        <v>17.524999999999999</v>
      </c>
      <c r="B134">
        <v>-30.21</v>
      </c>
      <c r="C134">
        <v>17.576000000000001</v>
      </c>
      <c r="D134">
        <v>-30.14</v>
      </c>
      <c r="E134">
        <v>17.626999999999999</v>
      </c>
      <c r="F134">
        <v>-30.11</v>
      </c>
    </row>
    <row r="135" spans="1:6" x14ac:dyDescent="0.2">
      <c r="A135">
        <v>17.678000000000001</v>
      </c>
      <c r="B135">
        <v>-30.03</v>
      </c>
      <c r="C135">
        <v>17.728999999999999</v>
      </c>
      <c r="D135">
        <v>-29.92</v>
      </c>
      <c r="E135">
        <v>17.78</v>
      </c>
      <c r="F135">
        <v>-29.16</v>
      </c>
    </row>
    <row r="136" spans="1:6" x14ac:dyDescent="0.2">
      <c r="A136">
        <v>17.831</v>
      </c>
      <c r="B136">
        <v>-29.45</v>
      </c>
      <c r="C136">
        <v>17.881</v>
      </c>
      <c r="D136">
        <v>-30.45</v>
      </c>
      <c r="E136">
        <v>17.931999999999999</v>
      </c>
      <c r="F136">
        <v>-34.06</v>
      </c>
    </row>
    <row r="137" spans="1:6" x14ac:dyDescent="0.2">
      <c r="A137">
        <v>17.983000000000001</v>
      </c>
      <c r="B137">
        <v>-34.17</v>
      </c>
      <c r="C137">
        <v>18.033999999999999</v>
      </c>
      <c r="D137">
        <v>-33.97</v>
      </c>
      <c r="E137">
        <v>18.085000000000001</v>
      </c>
      <c r="F137">
        <v>-33.42</v>
      </c>
    </row>
    <row r="138" spans="1:6" x14ac:dyDescent="0.2">
      <c r="A138">
        <v>18.135999999999999</v>
      </c>
      <c r="B138">
        <v>-31.08</v>
      </c>
      <c r="C138">
        <v>18.187000000000001</v>
      </c>
      <c r="D138">
        <v>-30.72</v>
      </c>
      <c r="E138">
        <v>18.238</v>
      </c>
      <c r="F138">
        <v>-30.56</v>
      </c>
    </row>
    <row r="139" spans="1:6" x14ac:dyDescent="0.2">
      <c r="A139">
        <v>18.289000000000001</v>
      </c>
      <c r="B139">
        <v>-30.27</v>
      </c>
      <c r="C139">
        <v>18.34</v>
      </c>
      <c r="D139">
        <v>-29.92</v>
      </c>
      <c r="E139">
        <v>18.39</v>
      </c>
      <c r="F139">
        <v>-30.12</v>
      </c>
    </row>
    <row r="140" spans="1:6" x14ac:dyDescent="0.2">
      <c r="A140">
        <v>18.440999999999999</v>
      </c>
      <c r="B140">
        <v>-29.95</v>
      </c>
      <c r="C140">
        <v>18.492000000000001</v>
      </c>
      <c r="D140">
        <v>-30.02</v>
      </c>
      <c r="E140">
        <v>18.542999999999999</v>
      </c>
      <c r="F140">
        <v>-29.8</v>
      </c>
    </row>
    <row r="141" spans="1:6" x14ac:dyDescent="0.2">
      <c r="A141">
        <v>18.581</v>
      </c>
      <c r="B141">
        <v>-30.01</v>
      </c>
      <c r="C141">
        <v>18.617999999999999</v>
      </c>
      <c r="D141">
        <v>-29.55</v>
      </c>
      <c r="E141">
        <v>18.655999999999999</v>
      </c>
      <c r="F141">
        <v>-29.31</v>
      </c>
    </row>
    <row r="142" spans="1:6" x14ac:dyDescent="0.2">
      <c r="A142">
        <v>18.693000000000001</v>
      </c>
      <c r="B142">
        <v>-29.08</v>
      </c>
      <c r="C142">
        <v>18.731000000000002</v>
      </c>
      <c r="D142">
        <v>-28.7</v>
      </c>
      <c r="E142">
        <v>18.768000000000001</v>
      </c>
      <c r="F142">
        <v>-28.82</v>
      </c>
    </row>
    <row r="143" spans="1:6" x14ac:dyDescent="0.2">
      <c r="A143">
        <v>18.806000000000001</v>
      </c>
      <c r="B143">
        <v>-29.03</v>
      </c>
      <c r="C143">
        <v>18.843</v>
      </c>
      <c r="D143">
        <v>-29.23</v>
      </c>
      <c r="E143">
        <v>18.881</v>
      </c>
      <c r="F143">
        <v>-29.61</v>
      </c>
    </row>
    <row r="144" spans="1:6" x14ac:dyDescent="0.2">
      <c r="A144">
        <v>18.917999999999999</v>
      </c>
      <c r="B144">
        <v>-30</v>
      </c>
      <c r="C144">
        <v>18.956</v>
      </c>
      <c r="D144">
        <v>-30.45</v>
      </c>
      <c r="E144">
        <v>18.992999999999999</v>
      </c>
      <c r="F144">
        <v>-31.01</v>
      </c>
    </row>
    <row r="145" spans="1:6" x14ac:dyDescent="0.2">
      <c r="A145">
        <v>19.030999999999999</v>
      </c>
      <c r="B145">
        <v>-31.27</v>
      </c>
      <c r="C145">
        <v>19.068999999999999</v>
      </c>
      <c r="D145">
        <v>-32.08</v>
      </c>
      <c r="E145">
        <v>19.106999999999999</v>
      </c>
      <c r="F145">
        <v>-32.54</v>
      </c>
    </row>
    <row r="146" spans="1:6" x14ac:dyDescent="0.2">
      <c r="A146">
        <v>19.146000000000001</v>
      </c>
      <c r="B146">
        <v>-32.82</v>
      </c>
      <c r="C146">
        <v>19.184000000000001</v>
      </c>
      <c r="D146">
        <v>-32.6</v>
      </c>
      <c r="E146">
        <v>19.222000000000001</v>
      </c>
      <c r="F146">
        <v>-32.5</v>
      </c>
    </row>
    <row r="147" spans="1:6" x14ac:dyDescent="0.2">
      <c r="A147">
        <v>19.260000000000002</v>
      </c>
      <c r="B147">
        <v>-31.99</v>
      </c>
      <c r="C147">
        <v>19.297999999999998</v>
      </c>
      <c r="D147">
        <v>-31.47</v>
      </c>
      <c r="E147">
        <v>19.335999999999999</v>
      </c>
      <c r="F147">
        <v>-31.46</v>
      </c>
    </row>
    <row r="148" spans="1:6" x14ac:dyDescent="0.2">
      <c r="A148">
        <v>19.373999999999999</v>
      </c>
      <c r="B148">
        <v>-31.18</v>
      </c>
      <c r="C148">
        <v>19.411999999999999</v>
      </c>
      <c r="D148">
        <v>-30.86</v>
      </c>
      <c r="E148">
        <v>19.45</v>
      </c>
      <c r="F148">
        <v>-30.78</v>
      </c>
    </row>
    <row r="149" spans="1:6" x14ac:dyDescent="0.2">
      <c r="A149">
        <v>19.488</v>
      </c>
      <c r="B149">
        <v>-30.69</v>
      </c>
      <c r="C149">
        <v>19.527000000000001</v>
      </c>
      <c r="D149">
        <v>-30.84</v>
      </c>
      <c r="E149">
        <v>19.565000000000001</v>
      </c>
      <c r="F149">
        <v>-30.94</v>
      </c>
    </row>
    <row r="150" spans="1:6" x14ac:dyDescent="0.2">
      <c r="A150">
        <v>19.603000000000002</v>
      </c>
      <c r="B150">
        <v>-30.82</v>
      </c>
      <c r="C150">
        <v>19.640999999999998</v>
      </c>
      <c r="D150">
        <v>-30.79</v>
      </c>
      <c r="E150">
        <v>19.678999999999998</v>
      </c>
      <c r="F150">
        <v>-30.59</v>
      </c>
    </row>
    <row r="151" spans="1:6" x14ac:dyDescent="0.2">
      <c r="A151">
        <v>19.716999999999999</v>
      </c>
      <c r="B151">
        <v>-30.6</v>
      </c>
      <c r="C151">
        <v>19.754999999999999</v>
      </c>
      <c r="D151">
        <v>-30.31</v>
      </c>
      <c r="E151">
        <v>19.792999999999999</v>
      </c>
      <c r="F151">
        <v>-30.02</v>
      </c>
    </row>
    <row r="152" spans="1:6" x14ac:dyDescent="0.2">
      <c r="A152">
        <v>19.835999999999999</v>
      </c>
      <c r="B152">
        <v>-30.46</v>
      </c>
      <c r="C152">
        <v>19.879000000000001</v>
      </c>
      <c r="D152">
        <v>-30.72</v>
      </c>
      <c r="E152">
        <v>19.920999999999999</v>
      </c>
      <c r="F152">
        <v>-30.63</v>
      </c>
    </row>
    <row r="153" spans="1:6" x14ac:dyDescent="0.2">
      <c r="A153">
        <v>19.963999999999999</v>
      </c>
      <c r="B153">
        <v>-30.9</v>
      </c>
      <c r="C153">
        <v>20.007000000000001</v>
      </c>
      <c r="D153">
        <v>-30.74</v>
      </c>
      <c r="E153">
        <v>20.048999999999999</v>
      </c>
      <c r="F153">
        <v>-30.8</v>
      </c>
    </row>
    <row r="154" spans="1:6" x14ac:dyDescent="0.2">
      <c r="A154">
        <v>20.091999999999999</v>
      </c>
      <c r="B154">
        <v>-30.98</v>
      </c>
      <c r="C154">
        <v>20.135000000000002</v>
      </c>
      <c r="D154">
        <v>-30.86</v>
      </c>
      <c r="E154">
        <v>20.178000000000001</v>
      </c>
      <c r="F154">
        <v>-30.82</v>
      </c>
    </row>
    <row r="155" spans="1:6" x14ac:dyDescent="0.2">
      <c r="A155">
        <v>20.22</v>
      </c>
      <c r="B155">
        <v>-30.89</v>
      </c>
      <c r="C155">
        <v>20.263000000000002</v>
      </c>
      <c r="D155">
        <v>-30.87</v>
      </c>
      <c r="E155">
        <v>20.306000000000001</v>
      </c>
      <c r="F155">
        <v>-30.56</v>
      </c>
    </row>
    <row r="156" spans="1:6" x14ac:dyDescent="0.2">
      <c r="A156">
        <v>20.347999999999999</v>
      </c>
      <c r="B156">
        <v>-30.34</v>
      </c>
      <c r="C156">
        <v>20.390999999999998</v>
      </c>
      <c r="D156">
        <v>-30.15</v>
      </c>
      <c r="E156">
        <v>20.434000000000001</v>
      </c>
      <c r="F156">
        <v>-29.98</v>
      </c>
    </row>
    <row r="157" spans="1:6" x14ac:dyDescent="0.2">
      <c r="A157">
        <v>20.475999999999999</v>
      </c>
      <c r="B157">
        <v>-29.82</v>
      </c>
      <c r="C157">
        <v>20.518999999999998</v>
      </c>
      <c r="D157">
        <v>-29.93</v>
      </c>
      <c r="E157">
        <v>20.562000000000001</v>
      </c>
      <c r="F157">
        <v>-29.88</v>
      </c>
    </row>
    <row r="158" spans="1:6" x14ac:dyDescent="0.2">
      <c r="A158">
        <v>20.605</v>
      </c>
      <c r="B158">
        <v>-29.62</v>
      </c>
      <c r="C158">
        <v>20.646999999999998</v>
      </c>
      <c r="D158">
        <v>-29.41</v>
      </c>
      <c r="E158">
        <v>20.69</v>
      </c>
      <c r="F158">
        <v>-29.33</v>
      </c>
    </row>
    <row r="159" spans="1:6" x14ac:dyDescent="0.2">
      <c r="A159">
        <v>20.733000000000001</v>
      </c>
      <c r="B159">
        <v>-29.45</v>
      </c>
      <c r="C159">
        <v>20.771000000000001</v>
      </c>
      <c r="D159">
        <v>-29.87</v>
      </c>
      <c r="E159">
        <v>20.81</v>
      </c>
      <c r="F159">
        <v>-30.21</v>
      </c>
    </row>
    <row r="160" spans="1:6" x14ac:dyDescent="0.2">
      <c r="A160">
        <v>20.849</v>
      </c>
      <c r="B160">
        <v>-30.57</v>
      </c>
      <c r="C160">
        <v>20.888000000000002</v>
      </c>
      <c r="D160">
        <v>-30.63</v>
      </c>
      <c r="E160">
        <v>20.927</v>
      </c>
      <c r="F160">
        <v>-30.82</v>
      </c>
    </row>
    <row r="161" spans="1:6" x14ac:dyDescent="0.2">
      <c r="A161">
        <v>20.965</v>
      </c>
      <c r="B161">
        <v>-30.65</v>
      </c>
      <c r="C161">
        <v>21.004000000000001</v>
      </c>
      <c r="D161">
        <v>-30.51</v>
      </c>
      <c r="E161">
        <v>21.042999999999999</v>
      </c>
      <c r="F161">
        <v>-30.37</v>
      </c>
    </row>
    <row r="162" spans="1:6" x14ac:dyDescent="0.2">
      <c r="A162">
        <v>21.082000000000001</v>
      </c>
      <c r="B162">
        <v>-30.29</v>
      </c>
      <c r="C162">
        <v>21.120999999999999</v>
      </c>
      <c r="D162">
        <v>-30.29</v>
      </c>
      <c r="E162">
        <v>21.158999999999999</v>
      </c>
      <c r="F162">
        <v>-30.09</v>
      </c>
    </row>
    <row r="163" spans="1:6" x14ac:dyDescent="0.2">
      <c r="A163">
        <v>21.198</v>
      </c>
      <c r="B163">
        <v>-30.14</v>
      </c>
      <c r="C163">
        <v>21.236999999999998</v>
      </c>
      <c r="D163">
        <v>-29.91</v>
      </c>
      <c r="E163">
        <v>21.276</v>
      </c>
      <c r="F163">
        <v>-30</v>
      </c>
    </row>
    <row r="164" spans="1:6" x14ac:dyDescent="0.2">
      <c r="A164">
        <v>21.315000000000001</v>
      </c>
      <c r="B164">
        <v>-29.89</v>
      </c>
      <c r="C164">
        <v>21.353000000000002</v>
      </c>
      <c r="D164">
        <v>-30.01</v>
      </c>
      <c r="E164">
        <v>21.393000000000001</v>
      </c>
      <c r="F164">
        <v>-30.21</v>
      </c>
    </row>
    <row r="165" spans="1:6" x14ac:dyDescent="0.2">
      <c r="A165">
        <v>21.431999999999999</v>
      </c>
      <c r="B165">
        <v>-30.34</v>
      </c>
      <c r="C165">
        <v>21.471</v>
      </c>
      <c r="D165">
        <v>-30.4</v>
      </c>
      <c r="E165">
        <v>21.51</v>
      </c>
      <c r="F165">
        <v>-30.17</v>
      </c>
    </row>
    <row r="166" spans="1:6" x14ac:dyDescent="0.2">
      <c r="A166">
        <v>21.548999999999999</v>
      </c>
      <c r="B166">
        <v>-30.38</v>
      </c>
      <c r="C166">
        <v>21.588000000000001</v>
      </c>
      <c r="D166">
        <v>-30.49</v>
      </c>
      <c r="E166">
        <v>21.626999999999999</v>
      </c>
      <c r="F166">
        <v>-30.89</v>
      </c>
    </row>
    <row r="167" spans="1:6" x14ac:dyDescent="0.2">
      <c r="A167">
        <v>21.666</v>
      </c>
      <c r="B167">
        <v>-31.49</v>
      </c>
      <c r="C167">
        <v>21.704999999999998</v>
      </c>
      <c r="D167">
        <v>-32.07</v>
      </c>
      <c r="E167">
        <v>21.744</v>
      </c>
      <c r="F167">
        <v>-32.44</v>
      </c>
    </row>
    <row r="168" spans="1:6" x14ac:dyDescent="0.2">
      <c r="A168">
        <v>21.783999999999999</v>
      </c>
      <c r="B168">
        <v>-32.82</v>
      </c>
      <c r="C168">
        <v>21.824999999999999</v>
      </c>
      <c r="D168">
        <v>-33.270000000000003</v>
      </c>
      <c r="E168">
        <v>21.867000000000001</v>
      </c>
      <c r="F168">
        <v>-33.64</v>
      </c>
    </row>
    <row r="169" spans="1:6" x14ac:dyDescent="0.2">
      <c r="A169">
        <v>21.908999999999999</v>
      </c>
      <c r="B169">
        <v>-33.69</v>
      </c>
      <c r="C169">
        <v>21.951000000000001</v>
      </c>
      <c r="D169">
        <v>-33.6</v>
      </c>
      <c r="E169">
        <v>21.992999999999999</v>
      </c>
      <c r="F169">
        <v>-33.06</v>
      </c>
    </row>
    <row r="170" spans="1:6" x14ac:dyDescent="0.2">
      <c r="A170">
        <v>22.033999999999999</v>
      </c>
      <c r="B170">
        <v>-32.409999999999997</v>
      </c>
      <c r="C170">
        <v>22.076000000000001</v>
      </c>
      <c r="D170">
        <v>-31.78</v>
      </c>
      <c r="E170">
        <v>22.117999999999999</v>
      </c>
      <c r="F170">
        <v>-31</v>
      </c>
    </row>
    <row r="171" spans="1:6" x14ac:dyDescent="0.2">
      <c r="A171">
        <v>22.16</v>
      </c>
      <c r="B171">
        <v>-30.49</v>
      </c>
      <c r="C171">
        <v>22.202000000000002</v>
      </c>
      <c r="D171">
        <v>-30.25</v>
      </c>
      <c r="E171">
        <v>22.242999999999999</v>
      </c>
      <c r="F171">
        <v>-29.86</v>
      </c>
    </row>
    <row r="172" spans="1:6" x14ac:dyDescent="0.2">
      <c r="A172">
        <v>22.285</v>
      </c>
      <c r="B172">
        <v>-29.62</v>
      </c>
      <c r="C172">
        <v>22.327000000000002</v>
      </c>
      <c r="D172">
        <v>-29.09</v>
      </c>
      <c r="E172">
        <v>22.369</v>
      </c>
      <c r="F172">
        <v>-29.22</v>
      </c>
    </row>
    <row r="173" spans="1:6" x14ac:dyDescent="0.2">
      <c r="A173">
        <v>22.411000000000001</v>
      </c>
      <c r="B173">
        <v>-28.68</v>
      </c>
      <c r="C173">
        <v>22.452000000000002</v>
      </c>
      <c r="D173">
        <v>-28.66</v>
      </c>
      <c r="E173">
        <v>22.494</v>
      </c>
      <c r="F173">
        <v>-28.9</v>
      </c>
    </row>
    <row r="174" spans="1:6" x14ac:dyDescent="0.2">
      <c r="A174">
        <v>22.536000000000001</v>
      </c>
      <c r="B174">
        <v>-29.11</v>
      </c>
      <c r="C174">
        <v>22.577999999999999</v>
      </c>
      <c r="D174">
        <v>-29.4</v>
      </c>
      <c r="E174">
        <v>22.62</v>
      </c>
      <c r="F174">
        <v>-29.85</v>
      </c>
    </row>
    <row r="175" spans="1:6" x14ac:dyDescent="0.2">
      <c r="A175">
        <v>22.661000000000001</v>
      </c>
      <c r="B175">
        <v>-30.06</v>
      </c>
      <c r="C175">
        <v>22.702999999999999</v>
      </c>
      <c r="D175">
        <v>-29.71</v>
      </c>
      <c r="E175">
        <v>22.742999999999999</v>
      </c>
      <c r="F175">
        <v>-29.06</v>
      </c>
    </row>
    <row r="176" spans="1:6" x14ac:dyDescent="0.2">
      <c r="A176">
        <v>22.782</v>
      </c>
      <c r="B176">
        <v>-28.43</v>
      </c>
      <c r="C176">
        <v>22.821999999999999</v>
      </c>
      <c r="D176">
        <v>-27.91</v>
      </c>
      <c r="E176">
        <v>22.861999999999998</v>
      </c>
      <c r="F176">
        <v>-27.62</v>
      </c>
    </row>
    <row r="177" spans="1:6" x14ac:dyDescent="0.2">
      <c r="A177">
        <v>22.901</v>
      </c>
      <c r="B177">
        <v>-29.27</v>
      </c>
      <c r="C177">
        <v>22.940999999999999</v>
      </c>
      <c r="D177">
        <v>-29.62</v>
      </c>
      <c r="E177">
        <v>22.98</v>
      </c>
      <c r="F177">
        <v>-29.63</v>
      </c>
    </row>
    <row r="178" spans="1:6" x14ac:dyDescent="0.2">
      <c r="A178">
        <v>23.02</v>
      </c>
      <c r="B178">
        <v>-29.55</v>
      </c>
      <c r="C178">
        <v>23.06</v>
      </c>
      <c r="D178">
        <v>-29.44</v>
      </c>
      <c r="E178">
        <v>23.099</v>
      </c>
      <c r="F178">
        <v>-29.81</v>
      </c>
    </row>
    <row r="179" spans="1:6" x14ac:dyDescent="0.2">
      <c r="A179">
        <v>23.138999999999999</v>
      </c>
      <c r="B179">
        <v>-29.77</v>
      </c>
      <c r="C179">
        <v>23.178000000000001</v>
      </c>
      <c r="D179">
        <v>-30.01</v>
      </c>
      <c r="E179">
        <v>23.218</v>
      </c>
      <c r="F179">
        <v>-30.25</v>
      </c>
    </row>
    <row r="180" spans="1:6" x14ac:dyDescent="0.2">
      <c r="A180">
        <v>23.257999999999999</v>
      </c>
      <c r="B180">
        <v>-30.5</v>
      </c>
      <c r="C180">
        <v>23.297000000000001</v>
      </c>
      <c r="D180">
        <v>-30.69</v>
      </c>
      <c r="E180">
        <v>23.337</v>
      </c>
      <c r="F180">
        <v>-30.89</v>
      </c>
    </row>
    <row r="181" spans="1:6" x14ac:dyDescent="0.2">
      <c r="A181">
        <v>23.376000000000001</v>
      </c>
      <c r="B181">
        <v>-31.11</v>
      </c>
      <c r="C181">
        <v>23.416</v>
      </c>
      <c r="D181">
        <v>-31.11</v>
      </c>
      <c r="E181">
        <v>23.456</v>
      </c>
      <c r="F181">
        <v>-31.37</v>
      </c>
    </row>
    <row r="182" spans="1:6" x14ac:dyDescent="0.2">
      <c r="A182">
        <v>23.495000000000001</v>
      </c>
      <c r="B182">
        <v>-31.43</v>
      </c>
      <c r="C182">
        <v>23.535</v>
      </c>
      <c r="D182">
        <v>-31.56</v>
      </c>
      <c r="E182">
        <v>23.574000000000002</v>
      </c>
      <c r="F182">
        <v>-31.7</v>
      </c>
    </row>
    <row r="183" spans="1:6" x14ac:dyDescent="0.2">
      <c r="A183">
        <v>23.614000000000001</v>
      </c>
      <c r="B183">
        <v>-31.61</v>
      </c>
      <c r="C183">
        <v>23.654</v>
      </c>
      <c r="D183">
        <v>-31.37</v>
      </c>
      <c r="E183">
        <v>23.693000000000001</v>
      </c>
      <c r="F183">
        <v>-31.34</v>
      </c>
    </row>
    <row r="184" spans="1:6" x14ac:dyDescent="0.2">
      <c r="A184">
        <v>23.731000000000002</v>
      </c>
      <c r="B184">
        <v>-30.9</v>
      </c>
      <c r="C184">
        <v>23.77</v>
      </c>
      <c r="D184">
        <v>-30.64</v>
      </c>
      <c r="E184">
        <v>23.808</v>
      </c>
      <c r="F184">
        <v>-29.51</v>
      </c>
    </row>
    <row r="185" spans="1:6" x14ac:dyDescent="0.2">
      <c r="A185">
        <v>23.846</v>
      </c>
      <c r="B185">
        <v>-28.98</v>
      </c>
      <c r="C185">
        <v>23.885000000000002</v>
      </c>
      <c r="D185">
        <v>-28.73</v>
      </c>
      <c r="E185">
        <v>23.922999999999998</v>
      </c>
      <c r="F185">
        <v>-29</v>
      </c>
    </row>
    <row r="186" spans="1:6" x14ac:dyDescent="0.2">
      <c r="A186">
        <v>23.960999999999999</v>
      </c>
      <c r="B186">
        <v>-28.8</v>
      </c>
      <c r="C186">
        <v>24</v>
      </c>
      <c r="D186">
        <v>-28.72</v>
      </c>
      <c r="E186">
        <v>24.038</v>
      </c>
      <c r="F186">
        <v>-29.14</v>
      </c>
    </row>
    <row r="187" spans="1:6" x14ac:dyDescent="0.2">
      <c r="A187">
        <v>24.076000000000001</v>
      </c>
      <c r="B187">
        <v>-29.04</v>
      </c>
      <c r="C187">
        <v>24.114000000000001</v>
      </c>
      <c r="D187">
        <v>-29.1</v>
      </c>
      <c r="E187">
        <v>24.152999999999999</v>
      </c>
      <c r="F187">
        <v>-29.03</v>
      </c>
    </row>
    <row r="188" spans="1:6" x14ac:dyDescent="0.2">
      <c r="A188">
        <v>24.195</v>
      </c>
      <c r="B188">
        <v>-29.02</v>
      </c>
      <c r="C188">
        <v>24.236999999999998</v>
      </c>
      <c r="D188">
        <v>-29.12</v>
      </c>
      <c r="E188">
        <v>24.279</v>
      </c>
      <c r="F188">
        <v>-29.16</v>
      </c>
    </row>
    <row r="189" spans="1:6" x14ac:dyDescent="0.2">
      <c r="A189">
        <v>24.321000000000002</v>
      </c>
      <c r="B189">
        <v>-29.12</v>
      </c>
      <c r="C189">
        <v>24.363</v>
      </c>
      <c r="D189">
        <v>-29.34</v>
      </c>
      <c r="E189">
        <v>24.405000000000001</v>
      </c>
      <c r="F189">
        <v>-29.32</v>
      </c>
    </row>
    <row r="190" spans="1:6" x14ac:dyDescent="0.2">
      <c r="A190">
        <v>24.446999999999999</v>
      </c>
      <c r="B190">
        <v>-29.59</v>
      </c>
      <c r="C190">
        <v>24.49</v>
      </c>
      <c r="D190">
        <v>-29.64</v>
      </c>
      <c r="E190">
        <v>24.532</v>
      </c>
      <c r="F190">
        <v>-30.04</v>
      </c>
    </row>
    <row r="191" spans="1:6" x14ac:dyDescent="0.2">
      <c r="A191">
        <v>24.574000000000002</v>
      </c>
      <c r="B191">
        <v>-30.44</v>
      </c>
      <c r="C191">
        <v>24.616</v>
      </c>
      <c r="D191">
        <v>-30.3</v>
      </c>
      <c r="E191">
        <v>24.658000000000001</v>
      </c>
      <c r="F191">
        <v>-30.37</v>
      </c>
    </row>
    <row r="192" spans="1:6" x14ac:dyDescent="0.2">
      <c r="A192">
        <v>24.7</v>
      </c>
      <c r="B192">
        <v>-30.18</v>
      </c>
      <c r="C192">
        <v>24.742000000000001</v>
      </c>
      <c r="D192">
        <v>-29.98</v>
      </c>
      <c r="E192">
        <v>24.783999999999999</v>
      </c>
      <c r="F192">
        <v>-30.06</v>
      </c>
    </row>
    <row r="193" spans="1:6" x14ac:dyDescent="0.2">
      <c r="A193">
        <v>24.826000000000001</v>
      </c>
      <c r="B193">
        <v>-30.06</v>
      </c>
      <c r="C193">
        <v>24.867999999999999</v>
      </c>
      <c r="D193">
        <v>-30.25</v>
      </c>
      <c r="E193">
        <v>24.911000000000001</v>
      </c>
      <c r="F193">
        <v>-30.48</v>
      </c>
    </row>
    <row r="194" spans="1:6" x14ac:dyDescent="0.2">
      <c r="A194">
        <v>24.952999999999999</v>
      </c>
      <c r="B194">
        <v>-30.62</v>
      </c>
      <c r="C194">
        <v>24.995000000000001</v>
      </c>
      <c r="D194">
        <v>-30.43</v>
      </c>
      <c r="E194">
        <v>25.036999999999999</v>
      </c>
      <c r="F194">
        <v>-30.45</v>
      </c>
    </row>
    <row r="195" spans="1:6" x14ac:dyDescent="0.2">
      <c r="A195">
        <v>25.079000000000001</v>
      </c>
      <c r="B195">
        <v>-30.27</v>
      </c>
      <c r="C195">
        <v>25.120999999999999</v>
      </c>
      <c r="D195">
        <v>-30.11</v>
      </c>
      <c r="E195">
        <v>25.163</v>
      </c>
      <c r="F195">
        <v>-29.8</v>
      </c>
    </row>
    <row r="196" spans="1:6" x14ac:dyDescent="0.2">
      <c r="A196">
        <v>25.204999999999998</v>
      </c>
      <c r="B196">
        <v>-29.49</v>
      </c>
      <c r="C196">
        <v>25.247</v>
      </c>
      <c r="D196">
        <v>-29.23</v>
      </c>
      <c r="E196">
        <v>25.289000000000001</v>
      </c>
      <c r="F196">
        <v>-28.62</v>
      </c>
    </row>
    <row r="197" spans="1:6" x14ac:dyDescent="0.2">
      <c r="A197">
        <v>25.332000000000001</v>
      </c>
      <c r="B197">
        <v>-28.59</v>
      </c>
      <c r="C197">
        <v>25.373999999999999</v>
      </c>
      <c r="D197">
        <v>-28.56</v>
      </c>
      <c r="E197">
        <v>25.416</v>
      </c>
      <c r="F197">
        <v>-28.59</v>
      </c>
    </row>
    <row r="198" spans="1:6" x14ac:dyDescent="0.2">
      <c r="A198">
        <v>25.457999999999998</v>
      </c>
      <c r="B198">
        <v>-28.85</v>
      </c>
      <c r="C198">
        <v>25.5</v>
      </c>
      <c r="D198">
        <v>-29.03</v>
      </c>
      <c r="E198">
        <v>25.542000000000002</v>
      </c>
      <c r="F198">
        <v>-28.82</v>
      </c>
    </row>
    <row r="199" spans="1:6" x14ac:dyDescent="0.2">
      <c r="A199">
        <v>25.584</v>
      </c>
      <c r="B199">
        <v>-28.58</v>
      </c>
      <c r="C199">
        <v>25.626000000000001</v>
      </c>
      <c r="D199">
        <v>-28.7</v>
      </c>
      <c r="E199">
        <v>25.667999999999999</v>
      </c>
      <c r="F199">
        <v>-28.75</v>
      </c>
    </row>
    <row r="200" spans="1:6" x14ac:dyDescent="0.2">
      <c r="A200">
        <v>25.71</v>
      </c>
      <c r="B200">
        <v>-29</v>
      </c>
      <c r="C200">
        <v>25.753</v>
      </c>
      <c r="D200">
        <v>-29.15</v>
      </c>
      <c r="E200">
        <v>25.792000000000002</v>
      </c>
      <c r="F200">
        <v>-29.22</v>
      </c>
    </row>
    <row r="201" spans="1:6" x14ac:dyDescent="0.2">
      <c r="A201">
        <v>25.831</v>
      </c>
      <c r="B201">
        <v>-29.32</v>
      </c>
      <c r="C201">
        <v>25.87</v>
      </c>
      <c r="D201">
        <v>-29.34</v>
      </c>
      <c r="E201">
        <v>25.908999999999999</v>
      </c>
      <c r="F201">
        <v>-29.43</v>
      </c>
    </row>
    <row r="202" spans="1:6" x14ac:dyDescent="0.2">
      <c r="A202">
        <v>25.948</v>
      </c>
      <c r="B202">
        <v>-29.4</v>
      </c>
      <c r="C202">
        <v>25.986999999999998</v>
      </c>
      <c r="D202">
        <v>-29.42</v>
      </c>
      <c r="E202">
        <v>26.026</v>
      </c>
      <c r="F202">
        <v>-29.37</v>
      </c>
    </row>
    <row r="203" spans="1:6" x14ac:dyDescent="0.2">
      <c r="A203">
        <v>26.065000000000001</v>
      </c>
      <c r="B203">
        <v>-29.55</v>
      </c>
      <c r="C203">
        <v>26.103999999999999</v>
      </c>
      <c r="D203">
        <v>-29.69</v>
      </c>
      <c r="E203">
        <v>26.143999999999998</v>
      </c>
      <c r="F203">
        <v>-29.79</v>
      </c>
    </row>
    <row r="204" spans="1:6" x14ac:dyDescent="0.2">
      <c r="A204">
        <v>26.183</v>
      </c>
      <c r="B204">
        <v>-29.97</v>
      </c>
      <c r="C204">
        <v>26.222000000000001</v>
      </c>
      <c r="D204">
        <v>-29.93</v>
      </c>
      <c r="E204">
        <v>26.260999999999999</v>
      </c>
      <c r="F204">
        <v>-30.22</v>
      </c>
    </row>
    <row r="205" spans="1:6" x14ac:dyDescent="0.2">
      <c r="A205">
        <v>26.3</v>
      </c>
      <c r="B205">
        <v>-30.33</v>
      </c>
      <c r="C205">
        <v>26.338999999999999</v>
      </c>
      <c r="D205">
        <v>-30.45</v>
      </c>
      <c r="E205">
        <v>26.379000000000001</v>
      </c>
      <c r="F205">
        <v>-30.54</v>
      </c>
    </row>
    <row r="206" spans="1:6" x14ac:dyDescent="0.2">
      <c r="A206">
        <v>26.417999999999999</v>
      </c>
      <c r="B206">
        <v>-30.79</v>
      </c>
      <c r="C206">
        <v>26.457000000000001</v>
      </c>
      <c r="D206">
        <v>-30.8</v>
      </c>
      <c r="E206">
        <v>26.495999999999999</v>
      </c>
      <c r="F206">
        <v>-30.72</v>
      </c>
    </row>
    <row r="207" spans="1:6" x14ac:dyDescent="0.2">
      <c r="A207">
        <v>26.535</v>
      </c>
      <c r="B207">
        <v>-31.13</v>
      </c>
      <c r="C207">
        <v>26.574999999999999</v>
      </c>
      <c r="D207">
        <v>-31.29</v>
      </c>
      <c r="E207">
        <v>26.614000000000001</v>
      </c>
      <c r="F207">
        <v>-31.35</v>
      </c>
    </row>
    <row r="208" spans="1:6" x14ac:dyDescent="0.2">
      <c r="A208">
        <v>26.652999999999999</v>
      </c>
      <c r="B208">
        <v>-31.38</v>
      </c>
      <c r="C208">
        <v>26.692</v>
      </c>
      <c r="D208">
        <v>-31.33</v>
      </c>
      <c r="E208">
        <v>26.731000000000002</v>
      </c>
      <c r="F208">
        <v>-31.3</v>
      </c>
    </row>
    <row r="209" spans="1:6" x14ac:dyDescent="0.2">
      <c r="A209">
        <v>26.771000000000001</v>
      </c>
      <c r="B209">
        <v>-31.29</v>
      </c>
      <c r="C209">
        <v>26.81</v>
      </c>
      <c r="D209">
        <v>-30.83</v>
      </c>
      <c r="E209">
        <v>26.849</v>
      </c>
      <c r="F209">
        <v>-30.51</v>
      </c>
    </row>
    <row r="210" spans="1:6" x14ac:dyDescent="0.2">
      <c r="A210">
        <v>26.888000000000002</v>
      </c>
      <c r="B210">
        <v>-30.44</v>
      </c>
      <c r="C210">
        <v>26.927</v>
      </c>
      <c r="D210">
        <v>-30.14</v>
      </c>
      <c r="E210">
        <v>26.966999999999999</v>
      </c>
      <c r="F210">
        <v>-30.41</v>
      </c>
    </row>
    <row r="211" spans="1:6" x14ac:dyDescent="0.2">
      <c r="A211">
        <v>27.006</v>
      </c>
      <c r="B211">
        <v>-30.59</v>
      </c>
      <c r="C211">
        <v>27.045000000000002</v>
      </c>
      <c r="D211">
        <v>-31.1</v>
      </c>
      <c r="E211">
        <v>27.084</v>
      </c>
      <c r="F211">
        <v>-31.82</v>
      </c>
    </row>
    <row r="212" spans="1:6" x14ac:dyDescent="0.2">
      <c r="A212">
        <v>27.123000000000001</v>
      </c>
      <c r="B212">
        <v>-32.19</v>
      </c>
      <c r="C212">
        <v>27.163</v>
      </c>
      <c r="D212">
        <v>-32.71</v>
      </c>
      <c r="E212">
        <v>27.202000000000002</v>
      </c>
      <c r="F212">
        <v>-33.1</v>
      </c>
    </row>
    <row r="213" spans="1:6" x14ac:dyDescent="0.2">
      <c r="A213">
        <v>27.241</v>
      </c>
      <c r="B213">
        <v>-33.4</v>
      </c>
      <c r="C213">
        <v>27.28</v>
      </c>
      <c r="D213">
        <v>-33.450000000000003</v>
      </c>
      <c r="E213">
        <v>27.318999999999999</v>
      </c>
      <c r="F213">
        <v>-33.31</v>
      </c>
    </row>
    <row r="214" spans="1:6" x14ac:dyDescent="0.2">
      <c r="A214">
        <v>27.359000000000002</v>
      </c>
      <c r="B214">
        <v>-32.659999999999997</v>
      </c>
      <c r="C214">
        <v>27.398</v>
      </c>
      <c r="D214">
        <v>-32.119999999999997</v>
      </c>
      <c r="E214">
        <v>27.437000000000001</v>
      </c>
      <c r="F214">
        <v>-31.65</v>
      </c>
    </row>
    <row r="215" spans="1:6" x14ac:dyDescent="0.2">
      <c r="A215">
        <v>27.475999999999999</v>
      </c>
      <c r="B215">
        <v>-31.2</v>
      </c>
      <c r="C215">
        <v>27.515000000000001</v>
      </c>
      <c r="D215">
        <v>-31.08</v>
      </c>
      <c r="E215">
        <v>27.555</v>
      </c>
      <c r="F215">
        <v>-30.98</v>
      </c>
    </row>
    <row r="216" spans="1:6" x14ac:dyDescent="0.2">
      <c r="A216">
        <v>27.594000000000001</v>
      </c>
      <c r="B216">
        <v>-31.53</v>
      </c>
      <c r="C216">
        <v>27.632999999999999</v>
      </c>
      <c r="D216">
        <v>-31.85</v>
      </c>
      <c r="E216">
        <v>27.672000000000001</v>
      </c>
      <c r="F216">
        <v>-31.82</v>
      </c>
    </row>
    <row r="217" spans="1:6" x14ac:dyDescent="0.2">
      <c r="A217">
        <v>27.713999999999999</v>
      </c>
      <c r="B217">
        <v>-31.85</v>
      </c>
      <c r="C217">
        <v>27.756</v>
      </c>
      <c r="D217">
        <v>-31.63</v>
      </c>
      <c r="E217">
        <v>27.797999999999998</v>
      </c>
      <c r="F217">
        <v>-31.49</v>
      </c>
    </row>
    <row r="218" spans="1:6" x14ac:dyDescent="0.2">
      <c r="A218">
        <v>27.838999999999999</v>
      </c>
      <c r="B218">
        <v>-31.42</v>
      </c>
      <c r="C218">
        <v>27.881</v>
      </c>
      <c r="D218">
        <v>-31.25</v>
      </c>
      <c r="E218">
        <v>27.922999999999998</v>
      </c>
      <c r="F218">
        <v>-31.45</v>
      </c>
    </row>
    <row r="219" spans="1:6" x14ac:dyDescent="0.2">
      <c r="A219">
        <v>27.965</v>
      </c>
      <c r="B219">
        <v>-31.65</v>
      </c>
      <c r="C219">
        <v>28.007000000000001</v>
      </c>
      <c r="D219">
        <v>-31.56</v>
      </c>
      <c r="E219">
        <v>28.047999999999998</v>
      </c>
      <c r="F219">
        <v>-31.81</v>
      </c>
    </row>
    <row r="220" spans="1:6" x14ac:dyDescent="0.2">
      <c r="A220">
        <v>28.09</v>
      </c>
      <c r="B220">
        <v>-30.35</v>
      </c>
      <c r="C220">
        <v>28.132000000000001</v>
      </c>
      <c r="D220">
        <v>-31.5</v>
      </c>
      <c r="E220">
        <v>28.172999999999998</v>
      </c>
      <c r="F220">
        <v>-31.95</v>
      </c>
    </row>
    <row r="221" spans="1:6" x14ac:dyDescent="0.2">
      <c r="A221">
        <v>28.213000000000001</v>
      </c>
      <c r="B221">
        <v>-32.200000000000003</v>
      </c>
      <c r="C221">
        <v>28.254000000000001</v>
      </c>
      <c r="D221">
        <v>-32.340000000000003</v>
      </c>
      <c r="E221">
        <v>28.294</v>
      </c>
      <c r="F221">
        <v>-32.18</v>
      </c>
    </row>
    <row r="222" spans="1:6" x14ac:dyDescent="0.2">
      <c r="A222">
        <v>28.335000000000001</v>
      </c>
      <c r="B222">
        <v>-32.31</v>
      </c>
      <c r="C222">
        <v>28.375</v>
      </c>
      <c r="D222">
        <v>-31.92</v>
      </c>
      <c r="E222">
        <v>28.416</v>
      </c>
      <c r="F222">
        <v>-31.59</v>
      </c>
    </row>
    <row r="223" spans="1:6" x14ac:dyDescent="0.2">
      <c r="A223">
        <v>28.456</v>
      </c>
      <c r="B223">
        <v>-31.3</v>
      </c>
      <c r="C223">
        <v>28.497</v>
      </c>
      <c r="D223">
        <v>-30.65</v>
      </c>
      <c r="E223">
        <v>28.536999999999999</v>
      </c>
      <c r="F223">
        <v>-30.15</v>
      </c>
    </row>
    <row r="224" spans="1:6" x14ac:dyDescent="0.2">
      <c r="A224">
        <v>28.577999999999999</v>
      </c>
      <c r="B224">
        <v>-29.8</v>
      </c>
      <c r="C224">
        <v>28.617999999999999</v>
      </c>
      <c r="D224">
        <v>-29.45</v>
      </c>
      <c r="E224">
        <v>28.658999999999999</v>
      </c>
      <c r="F224">
        <v>-29.27</v>
      </c>
    </row>
    <row r="225" spans="1:6" x14ac:dyDescent="0.2">
      <c r="A225">
        <v>28.699000000000002</v>
      </c>
      <c r="B225">
        <v>-29.55</v>
      </c>
      <c r="C225">
        <v>28.74</v>
      </c>
      <c r="D225">
        <v>-29.49</v>
      </c>
      <c r="E225">
        <v>28.78</v>
      </c>
      <c r="F225">
        <v>-30.16</v>
      </c>
    </row>
    <row r="226" spans="1:6" x14ac:dyDescent="0.2">
      <c r="A226">
        <v>28.821000000000002</v>
      </c>
      <c r="B226">
        <v>-30.51</v>
      </c>
      <c r="C226">
        <v>28.861000000000001</v>
      </c>
      <c r="D226">
        <v>-30.32</v>
      </c>
      <c r="E226">
        <v>28.902000000000001</v>
      </c>
      <c r="F226">
        <v>-29.83</v>
      </c>
    </row>
    <row r="227" spans="1:6" x14ac:dyDescent="0.2">
      <c r="A227">
        <v>28.942</v>
      </c>
      <c r="B227">
        <v>-30.38</v>
      </c>
      <c r="C227">
        <v>28.981999999999999</v>
      </c>
      <c r="D227">
        <v>-30.25</v>
      </c>
      <c r="E227">
        <v>29.021999999999998</v>
      </c>
      <c r="F227">
        <v>-30.31</v>
      </c>
    </row>
    <row r="228" spans="1:6" x14ac:dyDescent="0.2">
      <c r="A228">
        <v>29.062000000000001</v>
      </c>
      <c r="B228">
        <v>-30.43</v>
      </c>
      <c r="C228">
        <v>29.102</v>
      </c>
      <c r="D228">
        <v>-30.4</v>
      </c>
    </row>
    <row r="230" spans="1:6" x14ac:dyDescent="0.2">
      <c r="A230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A2" sqref="A2"/>
    </sheetView>
  </sheetViews>
  <sheetFormatPr baseColWidth="10" defaultRowHeight="16" x14ac:dyDescent="0.2"/>
  <cols>
    <col min="1" max="1" width="20.6640625" customWidth="1"/>
  </cols>
  <sheetData>
    <row r="1" spans="1:10" x14ac:dyDescent="0.2">
      <c r="A1" s="1" t="s">
        <v>129</v>
      </c>
    </row>
    <row r="2" spans="1:10" x14ac:dyDescent="0.2">
      <c r="A2" t="s">
        <v>0</v>
      </c>
    </row>
    <row r="3" spans="1:10" x14ac:dyDescent="0.2">
      <c r="A3" t="s">
        <v>1</v>
      </c>
    </row>
    <row r="4" spans="1:10" x14ac:dyDescent="0.2">
      <c r="A4" t="s">
        <v>2</v>
      </c>
    </row>
    <row r="5" spans="1:10" x14ac:dyDescent="0.2">
      <c r="A5">
        <v>9</v>
      </c>
      <c r="B5">
        <v>7</v>
      </c>
      <c r="C5">
        <v>10</v>
      </c>
      <c r="D5">
        <v>2</v>
      </c>
      <c r="E5">
        <v>2</v>
      </c>
      <c r="F5">
        <v>5</v>
      </c>
      <c r="G5">
        <v>4</v>
      </c>
      <c r="H5">
        <v>2</v>
      </c>
      <c r="I5">
        <v>1</v>
      </c>
      <c r="J5">
        <v>1</v>
      </c>
    </row>
    <row r="6" spans="1:10" x14ac:dyDescent="0.2">
      <c r="A6">
        <v>1</v>
      </c>
      <c r="B6">
        <v>3</v>
      </c>
      <c r="C6">
        <v>10</v>
      </c>
      <c r="D6">
        <v>1</v>
      </c>
      <c r="E6">
        <v>6</v>
      </c>
      <c r="F6">
        <v>4</v>
      </c>
      <c r="G6">
        <v>11</v>
      </c>
    </row>
    <row r="8" spans="1:10" x14ac:dyDescent="0.2">
      <c r="A8" t="s">
        <v>4</v>
      </c>
    </row>
    <row r="9" spans="1:10" x14ac:dyDescent="0.2">
      <c r="A9" t="s">
        <v>1</v>
      </c>
    </row>
    <row r="10" spans="1:10" x14ac:dyDescent="0.2">
      <c r="A10" t="s">
        <v>2</v>
      </c>
    </row>
    <row r="11" spans="1:10" x14ac:dyDescent="0.2">
      <c r="A11">
        <v>171</v>
      </c>
      <c r="B11">
        <v>194</v>
      </c>
      <c r="C11">
        <v>180</v>
      </c>
      <c r="D11">
        <v>40</v>
      </c>
      <c r="E11">
        <v>23</v>
      </c>
      <c r="F11">
        <v>36</v>
      </c>
      <c r="G11">
        <v>25</v>
      </c>
      <c r="H11">
        <v>13</v>
      </c>
      <c r="I11">
        <v>6</v>
      </c>
      <c r="J11">
        <v>14</v>
      </c>
    </row>
    <row r="12" spans="1:10" x14ac:dyDescent="0.2">
      <c r="B12">
        <v>15</v>
      </c>
      <c r="C12">
        <v>56</v>
      </c>
      <c r="D12">
        <v>230</v>
      </c>
      <c r="E12">
        <v>38</v>
      </c>
      <c r="F12">
        <v>31</v>
      </c>
      <c r="G12">
        <v>25</v>
      </c>
      <c r="H12">
        <v>74</v>
      </c>
    </row>
    <row r="13" spans="1:10" x14ac:dyDescent="0.2">
      <c r="A13" t="s">
        <v>3</v>
      </c>
    </row>
    <row r="15" spans="1:10" x14ac:dyDescent="0.2">
      <c r="A15" t="s">
        <v>5</v>
      </c>
    </row>
    <row r="16" spans="1:10" x14ac:dyDescent="0.2">
      <c r="A16" t="s">
        <v>6</v>
      </c>
    </row>
    <row r="17" spans="1:10" x14ac:dyDescent="0.2">
      <c r="A17" t="s">
        <v>7</v>
      </c>
    </row>
    <row r="18" spans="1:10" x14ac:dyDescent="0.2">
      <c r="A18">
        <v>101</v>
      </c>
      <c r="B18">
        <v>109</v>
      </c>
      <c r="C18">
        <v>92</v>
      </c>
      <c r="D18">
        <v>39</v>
      </c>
      <c r="E18">
        <v>31</v>
      </c>
      <c r="F18">
        <v>59</v>
      </c>
      <c r="G18">
        <v>33</v>
      </c>
      <c r="H18">
        <v>22</v>
      </c>
      <c r="I18">
        <v>9</v>
      </c>
      <c r="J18">
        <v>91</v>
      </c>
    </row>
    <row r="19" spans="1:10" x14ac:dyDescent="0.2">
      <c r="A19">
        <v>99</v>
      </c>
      <c r="B19">
        <v>21</v>
      </c>
      <c r="C19">
        <v>19</v>
      </c>
      <c r="D19">
        <v>4</v>
      </c>
      <c r="E19">
        <v>48</v>
      </c>
      <c r="F19">
        <v>13</v>
      </c>
      <c r="G19">
        <v>64</v>
      </c>
    </row>
    <row r="20" spans="1:10" x14ac:dyDescent="0.2">
      <c r="A20" t="s">
        <v>3</v>
      </c>
    </row>
    <row r="22" spans="1:10" x14ac:dyDescent="0.2">
      <c r="A22" t="s">
        <v>72</v>
      </c>
    </row>
    <row r="23" spans="1:10" x14ac:dyDescent="0.2">
      <c r="A23" t="s">
        <v>73</v>
      </c>
    </row>
    <row r="24" spans="1:10" x14ac:dyDescent="0.2">
      <c r="A24" t="s">
        <v>74</v>
      </c>
    </row>
    <row r="25" spans="1:10" x14ac:dyDescent="0.2">
      <c r="A25">
        <f>-37.66</f>
        <v>-37.659999999999997</v>
      </c>
      <c r="B25">
        <v>-37.69</v>
      </c>
      <c r="C25">
        <v>-37.409999999999997</v>
      </c>
      <c r="D25">
        <v>-39.47</v>
      </c>
    </row>
    <row r="26" spans="1:10" x14ac:dyDescent="0.2">
      <c r="A26">
        <f>-38.09</f>
        <v>-38.090000000000003</v>
      </c>
      <c r="B26">
        <v>-42.54</v>
      </c>
      <c r="C26">
        <v>-43.05</v>
      </c>
      <c r="D26">
        <v>-41.41</v>
      </c>
      <c r="E26">
        <v>-33.340000000000003</v>
      </c>
      <c r="F26">
        <v>-31.79</v>
      </c>
      <c r="G26">
        <v>-36.29</v>
      </c>
      <c r="H26">
        <v>-31.99</v>
      </c>
      <c r="I26">
        <v>-31.46</v>
      </c>
      <c r="J26">
        <v>-30.26</v>
      </c>
    </row>
    <row r="27" spans="1:10" x14ac:dyDescent="0.2">
      <c r="A27">
        <v>-20.81</v>
      </c>
      <c r="B27">
        <v>-22.6</v>
      </c>
      <c r="C27" t="s">
        <v>75</v>
      </c>
    </row>
    <row r="29" spans="1:10" x14ac:dyDescent="0.2">
      <c r="A29" t="s">
        <v>79</v>
      </c>
    </row>
    <row r="30" spans="1:10" x14ac:dyDescent="0.2">
      <c r="A30" t="s">
        <v>80</v>
      </c>
    </row>
    <row r="31" spans="1:10" x14ac:dyDescent="0.2">
      <c r="A31" t="s">
        <v>81</v>
      </c>
    </row>
    <row r="32" spans="1:10" x14ac:dyDescent="0.2">
      <c r="B32">
        <v>-37.24</v>
      </c>
      <c r="C32">
        <v>-37.090000000000003</v>
      </c>
      <c r="D32">
        <v>-36.770000000000003</v>
      </c>
      <c r="E32">
        <v>-39.119999999999997</v>
      </c>
      <c r="F32">
        <v>-37.53</v>
      </c>
    </row>
    <row r="33" spans="1:10" x14ac:dyDescent="0.2">
      <c r="A33">
        <f>-42.09</f>
        <v>-42.09</v>
      </c>
      <c r="B33">
        <v>-42.61</v>
      </c>
      <c r="C33">
        <v>-41</v>
      </c>
      <c r="D33">
        <v>-32.840000000000003</v>
      </c>
      <c r="E33">
        <v>-31.15</v>
      </c>
      <c r="F33">
        <v>-36.04</v>
      </c>
      <c r="G33">
        <v>-31.58</v>
      </c>
      <c r="H33">
        <v>-31.34</v>
      </c>
      <c r="I33">
        <v>-29.62</v>
      </c>
      <c r="J33">
        <v>-20.37</v>
      </c>
    </row>
    <row r="34" spans="1:10" x14ac:dyDescent="0.2">
      <c r="A34">
        <f>-22.5</f>
        <v>-22.5</v>
      </c>
      <c r="B34">
        <v>-23.99</v>
      </c>
    </row>
    <row r="36" spans="1:10" x14ac:dyDescent="0.2">
      <c r="A36" t="s">
        <v>82</v>
      </c>
    </row>
    <row r="37" spans="1:10" x14ac:dyDescent="0.2">
      <c r="A37" t="s">
        <v>3</v>
      </c>
    </row>
    <row r="39" spans="1:10" x14ac:dyDescent="0.2">
      <c r="A39" t="s">
        <v>92</v>
      </c>
    </row>
    <row r="40" spans="1:10" x14ac:dyDescent="0.2">
      <c r="A40" t="s">
        <v>1</v>
      </c>
    </row>
    <row r="41" spans="1:10" x14ac:dyDescent="0.2">
      <c r="A41" t="s">
        <v>2</v>
      </c>
    </row>
    <row r="42" spans="1:10" x14ac:dyDescent="0.2">
      <c r="A42">
        <v>26</v>
      </c>
      <c r="B42">
        <v>35</v>
      </c>
      <c r="C42">
        <v>36</v>
      </c>
      <c r="D42">
        <v>4</v>
      </c>
      <c r="E42">
        <v>4</v>
      </c>
      <c r="F42">
        <v>9</v>
      </c>
      <c r="G42">
        <v>3</v>
      </c>
      <c r="H42">
        <v>4</v>
      </c>
      <c r="I42">
        <v>2</v>
      </c>
      <c r="J42">
        <v>4</v>
      </c>
    </row>
    <row r="43" spans="1:10" x14ac:dyDescent="0.2">
      <c r="A43">
        <v>4</v>
      </c>
      <c r="B43">
        <v>3</v>
      </c>
      <c r="C43">
        <v>6</v>
      </c>
      <c r="D43">
        <v>5</v>
      </c>
      <c r="E43">
        <v>57</v>
      </c>
      <c r="F43">
        <v>23</v>
      </c>
      <c r="G43">
        <v>23</v>
      </c>
    </row>
    <row r="45" spans="1:10" x14ac:dyDescent="0.2">
      <c r="A45" t="s">
        <v>121</v>
      </c>
    </row>
    <row r="46" spans="1:10" x14ac:dyDescent="0.2">
      <c r="A46" t="s">
        <v>1</v>
      </c>
    </row>
    <row r="47" spans="1:10" x14ac:dyDescent="0.2">
      <c r="A47" t="s">
        <v>2</v>
      </c>
    </row>
    <row r="48" spans="1:10" x14ac:dyDescent="0.2">
      <c r="A48">
        <v>52</v>
      </c>
      <c r="B48">
        <v>43</v>
      </c>
      <c r="C48">
        <v>57</v>
      </c>
      <c r="D48">
        <v>13</v>
      </c>
      <c r="E48">
        <v>12</v>
      </c>
      <c r="F48">
        <v>19</v>
      </c>
      <c r="G48">
        <v>12</v>
      </c>
      <c r="H48">
        <v>9</v>
      </c>
      <c r="I48">
        <v>3</v>
      </c>
      <c r="J48">
        <v>25</v>
      </c>
    </row>
    <row r="49" spans="1:10" x14ac:dyDescent="0.2">
      <c r="A49">
        <v>20</v>
      </c>
      <c r="B49">
        <v>13</v>
      </c>
      <c r="C49">
        <v>37</v>
      </c>
      <c r="D49">
        <v>12</v>
      </c>
      <c r="E49">
        <v>11</v>
      </c>
      <c r="F49">
        <v>11</v>
      </c>
      <c r="G49">
        <v>36</v>
      </c>
    </row>
    <row r="50" spans="1:10" x14ac:dyDescent="0.2">
      <c r="A50" t="s">
        <v>3</v>
      </c>
    </row>
    <row r="52" spans="1:10" x14ac:dyDescent="0.2">
      <c r="A52" t="s">
        <v>122</v>
      </c>
    </row>
    <row r="53" spans="1:10" x14ac:dyDescent="0.2">
      <c r="A53" t="s">
        <v>1</v>
      </c>
    </row>
    <row r="54" spans="1:10" x14ac:dyDescent="0.2">
      <c r="A54" t="s">
        <v>2</v>
      </c>
    </row>
    <row r="55" spans="1:10" x14ac:dyDescent="0.2">
      <c r="A55">
        <v>82</v>
      </c>
      <c r="B55">
        <v>118</v>
      </c>
      <c r="C55">
        <v>86</v>
      </c>
      <c r="D55">
        <v>36</v>
      </c>
      <c r="E55">
        <v>48</v>
      </c>
      <c r="F55">
        <v>63</v>
      </c>
      <c r="G55">
        <v>28</v>
      </c>
      <c r="H55">
        <v>38</v>
      </c>
      <c r="I55">
        <v>9</v>
      </c>
      <c r="J55">
        <v>89</v>
      </c>
    </row>
    <row r="56" spans="1:10" x14ac:dyDescent="0.2">
      <c r="A56">
        <v>105</v>
      </c>
      <c r="B56">
        <v>21</v>
      </c>
      <c r="C56">
        <v>21</v>
      </c>
      <c r="D56">
        <v>9</v>
      </c>
      <c r="E56">
        <v>71</v>
      </c>
      <c r="F56">
        <v>15</v>
      </c>
      <c r="G56">
        <v>90</v>
      </c>
    </row>
    <row r="58" spans="1:10" x14ac:dyDescent="0.2">
      <c r="A58" t="s">
        <v>123</v>
      </c>
    </row>
    <row r="59" spans="1:10" x14ac:dyDescent="0.2">
      <c r="A59" t="s">
        <v>124</v>
      </c>
    </row>
    <row r="60" spans="1:10" x14ac:dyDescent="0.2">
      <c r="A60" t="s">
        <v>125</v>
      </c>
    </row>
    <row r="61" spans="1:10" x14ac:dyDescent="0.2">
      <c r="A61">
        <v>15</v>
      </c>
      <c r="B61">
        <v>15</v>
      </c>
      <c r="C61">
        <v>19</v>
      </c>
      <c r="D61">
        <v>13</v>
      </c>
      <c r="E61">
        <v>11</v>
      </c>
      <c r="F61">
        <v>15</v>
      </c>
      <c r="G61">
        <v>20</v>
      </c>
      <c r="H61">
        <v>17</v>
      </c>
      <c r="I61">
        <v>3</v>
      </c>
      <c r="J61">
        <v>12</v>
      </c>
    </row>
    <row r="62" spans="1:10" x14ac:dyDescent="0.2">
      <c r="A62">
        <v>16</v>
      </c>
      <c r="B62">
        <v>5</v>
      </c>
      <c r="C62">
        <v>9</v>
      </c>
      <c r="D62">
        <v>5</v>
      </c>
      <c r="E62">
        <v>17</v>
      </c>
      <c r="F62">
        <v>18</v>
      </c>
      <c r="G62">
        <v>38</v>
      </c>
    </row>
    <row r="64" spans="1:10" x14ac:dyDescent="0.2">
      <c r="A64" t="s">
        <v>126</v>
      </c>
    </row>
    <row r="65" spans="1:9" x14ac:dyDescent="0.2">
      <c r="A65" t="s">
        <v>127</v>
      </c>
    </row>
    <row r="66" spans="1:9" x14ac:dyDescent="0.2">
      <c r="A66" t="s">
        <v>128</v>
      </c>
    </row>
    <row r="67" spans="1:9" x14ac:dyDescent="0.2">
      <c r="A67">
        <v>90</v>
      </c>
      <c r="B67">
        <v>93</v>
      </c>
      <c r="C67">
        <v>423</v>
      </c>
      <c r="D67">
        <v>296</v>
      </c>
      <c r="E67">
        <v>182</v>
      </c>
      <c r="F67">
        <v>212</v>
      </c>
      <c r="G67">
        <v>220</v>
      </c>
      <c r="H67">
        <v>220</v>
      </c>
    </row>
    <row r="68" spans="1:9" x14ac:dyDescent="0.2">
      <c r="A68">
        <v>41</v>
      </c>
      <c r="B68">
        <v>60</v>
      </c>
      <c r="C68">
        <v>71</v>
      </c>
      <c r="D68">
        <v>71</v>
      </c>
      <c r="E68">
        <v>79</v>
      </c>
      <c r="F68">
        <v>33</v>
      </c>
      <c r="G68">
        <v>68</v>
      </c>
      <c r="H68">
        <v>87</v>
      </c>
      <c r="I68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696"/>
  <sheetViews>
    <sheetView workbookViewId="0">
      <selection activeCell="AF11" sqref="AF11"/>
    </sheetView>
  </sheetViews>
  <sheetFormatPr baseColWidth="10" defaultRowHeight="16" x14ac:dyDescent="0.2"/>
  <cols>
    <col min="1" max="1" width="13.1640625" customWidth="1"/>
    <col min="9" max="9" width="16.1640625" customWidth="1"/>
    <col min="16" max="16" width="12.5" customWidth="1"/>
    <col min="21" max="21" width="10.6640625" customWidth="1"/>
    <col min="27" max="27" width="19.33203125" customWidth="1"/>
    <col min="33" max="33" width="12.1640625" customWidth="1"/>
    <col min="40" max="40" width="11.33203125" customWidth="1"/>
    <col min="48" max="48" width="16.83203125" customWidth="1"/>
    <col min="55" max="55" width="9.1640625" customWidth="1"/>
    <col min="62" max="62" width="15.5" customWidth="1"/>
    <col min="69" max="69" width="12.83203125" customWidth="1"/>
    <col min="74" max="74" width="16" customWidth="1"/>
    <col min="77" max="77" width="13.5" customWidth="1"/>
  </cols>
  <sheetData>
    <row r="1" spans="1:85" x14ac:dyDescent="0.2">
      <c r="A1" s="1" t="s">
        <v>160</v>
      </c>
      <c r="BQ1" t="s">
        <v>161</v>
      </c>
      <c r="BY1" t="s">
        <v>172</v>
      </c>
    </row>
    <row r="2" spans="1:85" x14ac:dyDescent="0.2">
      <c r="A2" t="s">
        <v>134</v>
      </c>
      <c r="I2" t="s">
        <v>137</v>
      </c>
      <c r="P2" t="s">
        <v>139</v>
      </c>
      <c r="U2" t="s">
        <v>139</v>
      </c>
      <c r="AA2" t="s">
        <v>139</v>
      </c>
      <c r="AG2" t="s">
        <v>150</v>
      </c>
      <c r="AN2" t="s">
        <v>152</v>
      </c>
      <c r="AV2" t="s">
        <v>154</v>
      </c>
      <c r="BC2" t="s">
        <v>156</v>
      </c>
      <c r="BJ2" t="s">
        <v>158</v>
      </c>
      <c r="BQ2" t="s">
        <v>164</v>
      </c>
      <c r="BR2" t="s">
        <v>165</v>
      </c>
      <c r="BS2" t="s">
        <v>166</v>
      </c>
      <c r="BT2" t="s">
        <v>167</v>
      </c>
      <c r="BU2" t="s">
        <v>168</v>
      </c>
      <c r="BV2" t="s">
        <v>169</v>
      </c>
      <c r="BW2" t="s">
        <v>170</v>
      </c>
      <c r="BX2" t="s">
        <v>171</v>
      </c>
      <c r="BY2" t="s">
        <v>164</v>
      </c>
      <c r="BZ2" t="s">
        <v>174</v>
      </c>
      <c r="CA2" t="s">
        <v>175</v>
      </c>
      <c r="CB2" t="s">
        <v>176</v>
      </c>
      <c r="CC2" t="s">
        <v>177</v>
      </c>
      <c r="CD2" t="s">
        <v>178</v>
      </c>
      <c r="CE2" t="s">
        <v>179</v>
      </c>
      <c r="CF2" t="s">
        <v>170</v>
      </c>
      <c r="CG2" t="s">
        <v>171</v>
      </c>
    </row>
    <row r="3" spans="1:85" x14ac:dyDescent="0.2">
      <c r="A3" t="s">
        <v>135</v>
      </c>
      <c r="I3" t="s">
        <v>138</v>
      </c>
      <c r="P3" t="s">
        <v>140</v>
      </c>
      <c r="U3" t="s">
        <v>142</v>
      </c>
      <c r="AA3" t="s">
        <v>142</v>
      </c>
      <c r="AG3" t="s">
        <v>151</v>
      </c>
      <c r="AN3" t="s">
        <v>153</v>
      </c>
      <c r="AV3" t="s">
        <v>155</v>
      </c>
      <c r="BC3" t="s">
        <v>157</v>
      </c>
      <c r="BJ3" t="s">
        <v>159</v>
      </c>
      <c r="BQ3" t="s">
        <v>162</v>
      </c>
      <c r="BY3" t="s">
        <v>173</v>
      </c>
    </row>
    <row r="4" spans="1:85" x14ac:dyDescent="0.2">
      <c r="A4" t="s">
        <v>136</v>
      </c>
      <c r="I4" t="s">
        <v>136</v>
      </c>
      <c r="P4" t="s">
        <v>141</v>
      </c>
      <c r="U4" t="s">
        <v>143</v>
      </c>
      <c r="AA4" t="s">
        <v>136</v>
      </c>
      <c r="AG4" t="s">
        <v>136</v>
      </c>
      <c r="AN4" t="s">
        <v>136</v>
      </c>
      <c r="AV4" t="s">
        <v>136</v>
      </c>
      <c r="BC4" t="s">
        <v>136</v>
      </c>
      <c r="BJ4" t="s">
        <v>136</v>
      </c>
      <c r="BQ4">
        <v>647</v>
      </c>
      <c r="BR4">
        <v>116</v>
      </c>
      <c r="BS4">
        <v>10</v>
      </c>
      <c r="BT4">
        <v>92</v>
      </c>
      <c r="BU4">
        <v>34</v>
      </c>
      <c r="BV4">
        <v>88.7</v>
      </c>
      <c r="BY4">
        <v>647</v>
      </c>
      <c r="BZ4">
        <v>150</v>
      </c>
      <c r="CA4">
        <v>21</v>
      </c>
      <c r="CB4">
        <v>109</v>
      </c>
      <c r="CC4">
        <v>999</v>
      </c>
      <c r="CD4">
        <v>999</v>
      </c>
      <c r="CE4">
        <v>999</v>
      </c>
    </row>
    <row r="5" spans="1:85" x14ac:dyDescent="0.2">
      <c r="A5">
        <v>92</v>
      </c>
      <c r="B5">
        <v>0.5</v>
      </c>
      <c r="C5">
        <v>95</v>
      </c>
      <c r="D5">
        <v>78</v>
      </c>
      <c r="E5">
        <v>30</v>
      </c>
      <c r="I5">
        <v>109</v>
      </c>
      <c r="J5">
        <v>90</v>
      </c>
      <c r="K5">
        <v>94</v>
      </c>
      <c r="L5">
        <v>39</v>
      </c>
      <c r="M5">
        <v>21</v>
      </c>
      <c r="P5">
        <v>647</v>
      </c>
      <c r="Q5">
        <v>4040</v>
      </c>
      <c r="U5">
        <v>1</v>
      </c>
      <c r="V5">
        <v>5040</v>
      </c>
      <c r="W5">
        <v>5200</v>
      </c>
      <c r="AA5">
        <v>4040</v>
      </c>
      <c r="AB5">
        <v>17140</v>
      </c>
      <c r="AC5">
        <v>10340</v>
      </c>
      <c r="AD5">
        <v>8240</v>
      </c>
      <c r="AE5">
        <v>15940</v>
      </c>
      <c r="AG5">
        <v>10</v>
      </c>
      <c r="AH5">
        <v>4</v>
      </c>
      <c r="AI5">
        <v>16</v>
      </c>
      <c r="AJ5">
        <v>9</v>
      </c>
      <c r="AK5">
        <v>4</v>
      </c>
      <c r="AN5">
        <v>34</v>
      </c>
      <c r="AO5">
        <v>0.5</v>
      </c>
      <c r="AP5">
        <v>31</v>
      </c>
      <c r="AQ5">
        <v>17</v>
      </c>
      <c r="AR5">
        <v>16</v>
      </c>
      <c r="AV5">
        <v>116</v>
      </c>
      <c r="AW5">
        <v>92</v>
      </c>
      <c r="AX5">
        <v>109</v>
      </c>
      <c r="AY5">
        <v>57</v>
      </c>
      <c r="AZ5">
        <v>52</v>
      </c>
      <c r="BC5">
        <v>21</v>
      </c>
      <c r="BD5">
        <v>21</v>
      </c>
      <c r="BE5">
        <v>21</v>
      </c>
      <c r="BF5">
        <v>12</v>
      </c>
      <c r="BG5">
        <v>16</v>
      </c>
      <c r="BJ5">
        <v>150</v>
      </c>
      <c r="BK5">
        <v>133</v>
      </c>
      <c r="BL5">
        <v>169</v>
      </c>
      <c r="BM5">
        <v>215</v>
      </c>
      <c r="BN5">
        <v>215</v>
      </c>
      <c r="BQ5">
        <v>648</v>
      </c>
      <c r="BR5">
        <v>92</v>
      </c>
      <c r="BS5">
        <v>4</v>
      </c>
      <c r="BT5">
        <v>0</v>
      </c>
      <c r="BU5">
        <v>0</v>
      </c>
      <c r="BV5">
        <v>1</v>
      </c>
      <c r="BY5">
        <v>648</v>
      </c>
      <c r="BZ5">
        <v>133</v>
      </c>
      <c r="CA5">
        <v>21</v>
      </c>
      <c r="CB5">
        <v>90</v>
      </c>
      <c r="CC5">
        <v>993</v>
      </c>
      <c r="CD5">
        <v>999</v>
      </c>
      <c r="CE5">
        <v>999</v>
      </c>
    </row>
    <row r="6" spans="1:85" x14ac:dyDescent="0.2">
      <c r="A6">
        <v>31</v>
      </c>
      <c r="B6">
        <v>191</v>
      </c>
      <c r="C6">
        <v>176</v>
      </c>
      <c r="D6">
        <v>43</v>
      </c>
      <c r="E6">
        <v>123</v>
      </c>
      <c r="I6">
        <v>154</v>
      </c>
      <c r="J6">
        <v>30</v>
      </c>
      <c r="K6">
        <v>17</v>
      </c>
      <c r="L6">
        <v>7</v>
      </c>
      <c r="M6">
        <v>17</v>
      </c>
      <c r="P6">
        <v>648</v>
      </c>
      <c r="Q6">
        <v>17140</v>
      </c>
      <c r="U6">
        <v>2</v>
      </c>
      <c r="V6">
        <v>4640</v>
      </c>
      <c r="W6">
        <v>4600</v>
      </c>
      <c r="AA6">
        <v>19240</v>
      </c>
      <c r="AB6">
        <v>12940</v>
      </c>
      <c r="AC6">
        <v>15140</v>
      </c>
      <c r="AD6">
        <v>6140</v>
      </c>
      <c r="AE6">
        <v>9140</v>
      </c>
      <c r="AG6">
        <v>5</v>
      </c>
      <c r="AH6">
        <v>3</v>
      </c>
      <c r="AI6">
        <v>4</v>
      </c>
      <c r="AJ6">
        <v>5</v>
      </c>
      <c r="AK6">
        <v>6</v>
      </c>
      <c r="AN6">
        <v>36</v>
      </c>
      <c r="AO6">
        <v>28</v>
      </c>
      <c r="AP6">
        <v>14</v>
      </c>
      <c r="AQ6">
        <v>7</v>
      </c>
      <c r="AR6">
        <v>13</v>
      </c>
      <c r="AV6">
        <v>127</v>
      </c>
      <c r="AW6">
        <v>21</v>
      </c>
      <c r="AX6">
        <v>29</v>
      </c>
      <c r="AY6">
        <v>10</v>
      </c>
      <c r="AZ6">
        <v>45</v>
      </c>
      <c r="BC6">
        <v>7</v>
      </c>
      <c r="BD6">
        <v>8</v>
      </c>
      <c r="BE6">
        <v>6</v>
      </c>
      <c r="BF6">
        <v>6</v>
      </c>
      <c r="BG6">
        <v>15</v>
      </c>
      <c r="BJ6">
        <v>120</v>
      </c>
      <c r="BK6">
        <v>77</v>
      </c>
      <c r="BL6">
        <v>30</v>
      </c>
      <c r="BM6">
        <v>36</v>
      </c>
      <c r="BN6">
        <v>63</v>
      </c>
      <c r="BQ6">
        <v>649</v>
      </c>
      <c r="BR6">
        <v>109</v>
      </c>
      <c r="BS6">
        <v>16</v>
      </c>
      <c r="BT6">
        <v>95</v>
      </c>
      <c r="BU6">
        <v>31</v>
      </c>
      <c r="BV6">
        <v>46.15</v>
      </c>
      <c r="BY6">
        <v>649</v>
      </c>
      <c r="BZ6">
        <v>169</v>
      </c>
      <c r="CA6">
        <v>21</v>
      </c>
      <c r="CB6">
        <v>94</v>
      </c>
      <c r="CC6">
        <v>999</v>
      </c>
      <c r="CD6">
        <v>999</v>
      </c>
      <c r="CE6">
        <v>999</v>
      </c>
    </row>
    <row r="7" spans="1:85" x14ac:dyDescent="0.2">
      <c r="A7">
        <v>9</v>
      </c>
      <c r="B7">
        <v>29</v>
      </c>
      <c r="C7">
        <v>40</v>
      </c>
      <c r="D7">
        <v>56</v>
      </c>
      <c r="E7">
        <v>87</v>
      </c>
      <c r="I7">
        <v>11</v>
      </c>
      <c r="J7">
        <v>11</v>
      </c>
      <c r="K7">
        <v>16</v>
      </c>
      <c r="L7">
        <v>41</v>
      </c>
      <c r="M7">
        <v>79</v>
      </c>
      <c r="P7">
        <v>649</v>
      </c>
      <c r="Q7">
        <v>10340</v>
      </c>
      <c r="U7">
        <v>3</v>
      </c>
      <c r="V7">
        <v>740</v>
      </c>
      <c r="W7">
        <v>900</v>
      </c>
      <c r="AA7">
        <v>16340</v>
      </c>
      <c r="AB7">
        <v>18340</v>
      </c>
      <c r="AC7">
        <v>21240</v>
      </c>
      <c r="AD7">
        <v>5940</v>
      </c>
      <c r="AE7">
        <v>23240</v>
      </c>
      <c r="AG7">
        <v>5</v>
      </c>
      <c r="AH7">
        <v>0.5</v>
      </c>
      <c r="AI7">
        <v>2</v>
      </c>
      <c r="AJ7">
        <v>13</v>
      </c>
      <c r="AK7">
        <v>10</v>
      </c>
      <c r="AN7">
        <v>3</v>
      </c>
      <c r="AO7">
        <v>4</v>
      </c>
      <c r="AP7">
        <v>12</v>
      </c>
      <c r="AQ7">
        <v>17</v>
      </c>
      <c r="AR7">
        <v>28</v>
      </c>
      <c r="AV7">
        <v>10</v>
      </c>
      <c r="AW7">
        <v>3</v>
      </c>
      <c r="AX7">
        <v>14</v>
      </c>
      <c r="AY7">
        <v>46</v>
      </c>
      <c r="AZ7">
        <v>79</v>
      </c>
      <c r="BC7">
        <v>6</v>
      </c>
      <c r="BD7">
        <v>9</v>
      </c>
      <c r="BE7">
        <v>22</v>
      </c>
      <c r="BF7">
        <v>15</v>
      </c>
      <c r="BG7">
        <v>19</v>
      </c>
      <c r="BJ7">
        <v>28</v>
      </c>
      <c r="BK7">
        <v>47</v>
      </c>
      <c r="BL7">
        <v>136</v>
      </c>
      <c r="BM7">
        <v>551</v>
      </c>
      <c r="BN7">
        <v>339</v>
      </c>
      <c r="BQ7">
        <v>650</v>
      </c>
      <c r="BR7">
        <v>57</v>
      </c>
      <c r="BS7">
        <v>9</v>
      </c>
      <c r="BT7">
        <v>78</v>
      </c>
      <c r="BU7">
        <v>17</v>
      </c>
      <c r="BV7">
        <v>39.26</v>
      </c>
      <c r="BY7">
        <v>650</v>
      </c>
      <c r="BZ7">
        <v>215</v>
      </c>
      <c r="CA7">
        <v>12</v>
      </c>
      <c r="CB7">
        <v>39</v>
      </c>
      <c r="CC7">
        <v>992</v>
      </c>
      <c r="CD7">
        <v>999</v>
      </c>
      <c r="CE7">
        <v>999</v>
      </c>
    </row>
    <row r="8" spans="1:85" x14ac:dyDescent="0.2">
      <c r="A8">
        <v>62</v>
      </c>
      <c r="B8">
        <v>20</v>
      </c>
      <c r="C8">
        <v>35</v>
      </c>
      <c r="D8">
        <v>33</v>
      </c>
      <c r="E8">
        <v>10</v>
      </c>
      <c r="I8">
        <v>24</v>
      </c>
      <c r="J8">
        <v>22</v>
      </c>
      <c r="K8">
        <v>16</v>
      </c>
      <c r="L8">
        <v>5</v>
      </c>
      <c r="M8">
        <v>10</v>
      </c>
      <c r="P8">
        <v>650</v>
      </c>
      <c r="Q8">
        <v>8240</v>
      </c>
      <c r="U8">
        <v>4</v>
      </c>
      <c r="V8">
        <v>4840</v>
      </c>
      <c r="W8">
        <v>4400</v>
      </c>
      <c r="AA8">
        <v>18840</v>
      </c>
      <c r="AB8">
        <v>9840</v>
      </c>
      <c r="AC8">
        <v>7940</v>
      </c>
      <c r="AD8">
        <v>13340</v>
      </c>
      <c r="AE8">
        <v>15040</v>
      </c>
      <c r="AG8">
        <v>12</v>
      </c>
      <c r="AH8">
        <v>2</v>
      </c>
      <c r="AI8">
        <v>2</v>
      </c>
      <c r="AJ8">
        <v>4</v>
      </c>
      <c r="AK8">
        <v>2</v>
      </c>
      <c r="AN8">
        <v>10</v>
      </c>
      <c r="AO8">
        <v>6</v>
      </c>
      <c r="AP8">
        <v>10</v>
      </c>
      <c r="AQ8">
        <v>1</v>
      </c>
      <c r="AR8">
        <v>1</v>
      </c>
      <c r="AV8">
        <v>32</v>
      </c>
      <c r="AW8">
        <v>22</v>
      </c>
      <c r="AX8">
        <v>20</v>
      </c>
      <c r="AY8">
        <v>5</v>
      </c>
      <c r="AZ8">
        <v>4</v>
      </c>
      <c r="BC8">
        <v>18</v>
      </c>
      <c r="BD8">
        <v>8</v>
      </c>
      <c r="BE8">
        <v>5</v>
      </c>
      <c r="BF8">
        <v>5</v>
      </c>
      <c r="BG8">
        <v>8</v>
      </c>
      <c r="BJ8">
        <v>220</v>
      </c>
      <c r="BK8">
        <v>95</v>
      </c>
      <c r="BL8">
        <v>55</v>
      </c>
      <c r="BM8">
        <v>30</v>
      </c>
      <c r="BN8">
        <v>28</v>
      </c>
      <c r="BQ8">
        <v>651</v>
      </c>
      <c r="BR8">
        <v>52</v>
      </c>
      <c r="BS8">
        <v>4</v>
      </c>
      <c r="BT8">
        <v>30</v>
      </c>
      <c r="BU8">
        <v>16</v>
      </c>
      <c r="BV8">
        <v>1</v>
      </c>
      <c r="BY8">
        <v>651</v>
      </c>
      <c r="BZ8">
        <v>215</v>
      </c>
      <c r="CA8">
        <v>16</v>
      </c>
      <c r="CB8">
        <v>21</v>
      </c>
      <c r="CC8">
        <v>999</v>
      </c>
      <c r="CD8">
        <v>991</v>
      </c>
      <c r="CE8">
        <v>999</v>
      </c>
    </row>
    <row r="9" spans="1:85" x14ac:dyDescent="0.2">
      <c r="A9">
        <v>33</v>
      </c>
      <c r="B9">
        <v>30</v>
      </c>
      <c r="C9">
        <v>26</v>
      </c>
      <c r="D9">
        <v>27</v>
      </c>
      <c r="E9">
        <v>35</v>
      </c>
      <c r="I9">
        <v>3</v>
      </c>
      <c r="J9">
        <v>15</v>
      </c>
      <c r="K9">
        <v>8</v>
      </c>
      <c r="L9">
        <v>12</v>
      </c>
      <c r="M9">
        <v>70</v>
      </c>
      <c r="P9">
        <v>651</v>
      </c>
      <c r="Q9">
        <v>15940</v>
      </c>
      <c r="U9">
        <v>5</v>
      </c>
      <c r="V9">
        <v>1740</v>
      </c>
      <c r="W9">
        <v>1700</v>
      </c>
      <c r="AA9">
        <v>13240</v>
      </c>
      <c r="AB9">
        <v>9540</v>
      </c>
      <c r="AC9">
        <v>7440</v>
      </c>
      <c r="AD9">
        <v>4540</v>
      </c>
      <c r="AE9">
        <v>6540</v>
      </c>
      <c r="AG9">
        <v>1</v>
      </c>
      <c r="AH9">
        <v>5</v>
      </c>
      <c r="AI9">
        <v>5</v>
      </c>
      <c r="AJ9">
        <v>13</v>
      </c>
      <c r="AK9">
        <v>44</v>
      </c>
      <c r="AN9">
        <v>7</v>
      </c>
      <c r="AO9">
        <v>6</v>
      </c>
      <c r="AP9">
        <v>3</v>
      </c>
      <c r="AQ9">
        <v>3</v>
      </c>
      <c r="AR9">
        <v>18</v>
      </c>
      <c r="AV9">
        <v>1</v>
      </c>
      <c r="AW9">
        <v>5</v>
      </c>
      <c r="AX9">
        <v>7</v>
      </c>
      <c r="AY9">
        <v>12</v>
      </c>
      <c r="AZ9">
        <v>80</v>
      </c>
      <c r="BC9">
        <v>4</v>
      </c>
      <c r="BD9">
        <v>15</v>
      </c>
      <c r="BE9">
        <v>13</v>
      </c>
      <c r="BF9">
        <v>11</v>
      </c>
      <c r="BG9">
        <v>20</v>
      </c>
      <c r="BJ9">
        <v>25</v>
      </c>
      <c r="BK9">
        <v>39</v>
      </c>
      <c r="BL9">
        <v>36</v>
      </c>
      <c r="BM9">
        <v>39</v>
      </c>
      <c r="BN9">
        <v>131</v>
      </c>
      <c r="BQ9">
        <v>652</v>
      </c>
      <c r="BR9">
        <v>127</v>
      </c>
      <c r="BS9">
        <v>5</v>
      </c>
      <c r="BT9">
        <v>31</v>
      </c>
      <c r="BU9">
        <v>36</v>
      </c>
      <c r="BV9">
        <v>1</v>
      </c>
      <c r="BY9">
        <v>652</v>
      </c>
      <c r="BZ9">
        <v>120</v>
      </c>
      <c r="CA9">
        <v>7</v>
      </c>
      <c r="CB9">
        <v>154</v>
      </c>
      <c r="CC9">
        <v>999</v>
      </c>
      <c r="CD9">
        <v>999</v>
      </c>
      <c r="CE9">
        <v>999</v>
      </c>
    </row>
    <row r="10" spans="1:85" x14ac:dyDescent="0.2">
      <c r="A10">
        <v>28</v>
      </c>
      <c r="B10">
        <v>45</v>
      </c>
      <c r="C10">
        <v>12</v>
      </c>
      <c r="D10">
        <v>25</v>
      </c>
      <c r="E10">
        <v>49</v>
      </c>
      <c r="I10">
        <v>36</v>
      </c>
      <c r="J10">
        <v>37</v>
      </c>
      <c r="K10">
        <v>10</v>
      </c>
      <c r="L10">
        <v>4</v>
      </c>
      <c r="M10">
        <v>31</v>
      </c>
      <c r="P10">
        <v>652</v>
      </c>
      <c r="Q10">
        <v>19240</v>
      </c>
      <c r="U10">
        <v>6</v>
      </c>
      <c r="V10">
        <v>3340</v>
      </c>
      <c r="W10">
        <v>3300</v>
      </c>
      <c r="AA10">
        <v>7240</v>
      </c>
      <c r="AB10">
        <v>4740</v>
      </c>
      <c r="AC10">
        <v>12040</v>
      </c>
      <c r="AD10">
        <v>9040</v>
      </c>
      <c r="AE10">
        <v>3940</v>
      </c>
      <c r="AG10">
        <v>3</v>
      </c>
      <c r="AH10">
        <v>8</v>
      </c>
      <c r="AI10">
        <v>1</v>
      </c>
      <c r="AJ10">
        <v>5</v>
      </c>
      <c r="AK10">
        <v>7</v>
      </c>
      <c r="AN10">
        <v>13</v>
      </c>
      <c r="AO10">
        <v>12</v>
      </c>
      <c r="AP10">
        <v>3</v>
      </c>
      <c r="AQ10">
        <v>2</v>
      </c>
      <c r="AR10">
        <v>16</v>
      </c>
      <c r="AV10">
        <v>22</v>
      </c>
      <c r="AW10">
        <v>39</v>
      </c>
      <c r="AX10">
        <v>7</v>
      </c>
      <c r="AY10">
        <v>9</v>
      </c>
      <c r="AZ10">
        <v>39</v>
      </c>
      <c r="BC10">
        <v>14</v>
      </c>
      <c r="BD10">
        <v>13</v>
      </c>
      <c r="BE10">
        <v>8</v>
      </c>
      <c r="BF10">
        <v>6</v>
      </c>
      <c r="BG10">
        <v>9</v>
      </c>
      <c r="BJ10">
        <v>220</v>
      </c>
      <c r="BK10">
        <v>199</v>
      </c>
      <c r="BL10">
        <v>90</v>
      </c>
      <c r="BM10">
        <v>55</v>
      </c>
      <c r="BN10">
        <v>239</v>
      </c>
      <c r="BQ10">
        <v>653</v>
      </c>
      <c r="BR10">
        <v>21</v>
      </c>
      <c r="BS10">
        <v>3</v>
      </c>
      <c r="BT10">
        <v>191</v>
      </c>
      <c r="BU10">
        <v>28</v>
      </c>
      <c r="BV10">
        <v>1</v>
      </c>
      <c r="BY10">
        <v>653</v>
      </c>
      <c r="BZ10">
        <v>77</v>
      </c>
      <c r="CA10">
        <v>8</v>
      </c>
      <c r="CB10">
        <v>30</v>
      </c>
      <c r="CC10">
        <v>995</v>
      </c>
      <c r="CD10">
        <v>999</v>
      </c>
      <c r="CE10">
        <v>999</v>
      </c>
    </row>
    <row r="11" spans="1:85" x14ac:dyDescent="0.2">
      <c r="A11">
        <v>42</v>
      </c>
      <c r="B11">
        <v>34</v>
      </c>
      <c r="C11">
        <v>33</v>
      </c>
      <c r="D11">
        <v>34</v>
      </c>
      <c r="E11">
        <v>69</v>
      </c>
      <c r="I11">
        <v>45</v>
      </c>
      <c r="J11">
        <v>17</v>
      </c>
      <c r="K11">
        <v>15</v>
      </c>
      <c r="L11">
        <v>10</v>
      </c>
      <c r="M11">
        <v>13</v>
      </c>
      <c r="P11">
        <v>653</v>
      </c>
      <c r="Q11">
        <v>12940</v>
      </c>
      <c r="U11">
        <v>7</v>
      </c>
      <c r="V11">
        <v>3640</v>
      </c>
      <c r="W11">
        <v>3700</v>
      </c>
      <c r="AA11">
        <v>17740</v>
      </c>
      <c r="AB11">
        <v>7640</v>
      </c>
      <c r="AC11">
        <v>13040</v>
      </c>
      <c r="AD11">
        <v>14440</v>
      </c>
      <c r="AE11">
        <v>18240</v>
      </c>
      <c r="AG11">
        <v>15</v>
      </c>
      <c r="AH11">
        <v>2</v>
      </c>
      <c r="AI11">
        <v>8</v>
      </c>
      <c r="AJ11">
        <v>5</v>
      </c>
      <c r="AK11">
        <v>8</v>
      </c>
      <c r="AN11">
        <v>17</v>
      </c>
      <c r="AO11">
        <v>7</v>
      </c>
      <c r="AP11">
        <v>4</v>
      </c>
      <c r="AQ11">
        <v>5</v>
      </c>
      <c r="AR11">
        <v>9</v>
      </c>
      <c r="AV11">
        <v>75</v>
      </c>
      <c r="AW11">
        <v>22</v>
      </c>
      <c r="AX11">
        <v>21</v>
      </c>
      <c r="AY11">
        <v>13</v>
      </c>
      <c r="AZ11">
        <v>17</v>
      </c>
      <c r="BC11">
        <v>11</v>
      </c>
      <c r="BD11">
        <v>15</v>
      </c>
      <c r="BE11">
        <v>7</v>
      </c>
      <c r="BF11">
        <v>10</v>
      </c>
      <c r="BG11">
        <v>13</v>
      </c>
      <c r="BJ11">
        <v>193</v>
      </c>
      <c r="BK11">
        <v>68</v>
      </c>
      <c r="BL11">
        <v>39</v>
      </c>
      <c r="BM11">
        <v>30</v>
      </c>
      <c r="BN11">
        <v>47</v>
      </c>
      <c r="BQ11">
        <v>654</v>
      </c>
      <c r="BR11">
        <v>29</v>
      </c>
      <c r="BS11">
        <v>4</v>
      </c>
      <c r="BT11">
        <v>176</v>
      </c>
      <c r="BU11">
        <v>14</v>
      </c>
      <c r="BV11">
        <v>1</v>
      </c>
      <c r="BY11">
        <v>654</v>
      </c>
      <c r="BZ11">
        <v>30</v>
      </c>
      <c r="CA11">
        <v>6</v>
      </c>
      <c r="CB11">
        <v>17</v>
      </c>
      <c r="CC11">
        <v>992</v>
      </c>
      <c r="CD11">
        <v>999</v>
      </c>
      <c r="CE11">
        <v>999</v>
      </c>
    </row>
    <row r="12" spans="1:85" x14ac:dyDescent="0.2">
      <c r="A12">
        <v>44</v>
      </c>
      <c r="B12">
        <v>252</v>
      </c>
      <c r="C12">
        <v>21</v>
      </c>
      <c r="D12">
        <v>13</v>
      </c>
      <c r="E12">
        <v>11</v>
      </c>
      <c r="I12">
        <v>29</v>
      </c>
      <c r="J12">
        <v>45</v>
      </c>
      <c r="K12">
        <v>17</v>
      </c>
      <c r="L12">
        <v>10</v>
      </c>
      <c r="M12">
        <v>13</v>
      </c>
      <c r="P12">
        <v>654</v>
      </c>
      <c r="Q12">
        <v>15140</v>
      </c>
      <c r="U12">
        <v>8</v>
      </c>
      <c r="V12">
        <v>1940</v>
      </c>
      <c r="W12">
        <v>2000</v>
      </c>
      <c r="AA12">
        <v>9740</v>
      </c>
      <c r="AB12">
        <v>22340</v>
      </c>
      <c r="AC12">
        <v>8640</v>
      </c>
      <c r="AD12">
        <v>21140</v>
      </c>
      <c r="AE12">
        <v>12140</v>
      </c>
      <c r="AG12">
        <v>5</v>
      </c>
      <c r="AH12">
        <v>7</v>
      </c>
      <c r="AI12">
        <v>5</v>
      </c>
      <c r="AJ12">
        <v>3</v>
      </c>
      <c r="AK12">
        <v>4</v>
      </c>
      <c r="AN12">
        <v>11</v>
      </c>
      <c r="AO12">
        <v>12</v>
      </c>
      <c r="AP12">
        <v>5</v>
      </c>
      <c r="AQ12">
        <v>2</v>
      </c>
      <c r="AR12">
        <v>4</v>
      </c>
      <c r="AV12">
        <v>27</v>
      </c>
      <c r="AW12">
        <v>59</v>
      </c>
      <c r="AX12">
        <v>21</v>
      </c>
      <c r="AY12">
        <v>11</v>
      </c>
      <c r="AZ12">
        <v>10</v>
      </c>
      <c r="BC12">
        <v>21</v>
      </c>
      <c r="BD12">
        <v>14</v>
      </c>
      <c r="BE12">
        <v>6</v>
      </c>
      <c r="BF12">
        <v>6</v>
      </c>
      <c r="BG12">
        <v>11</v>
      </c>
      <c r="BJ12">
        <v>182</v>
      </c>
      <c r="BK12">
        <v>161</v>
      </c>
      <c r="BL12">
        <v>104</v>
      </c>
      <c r="BM12">
        <v>28</v>
      </c>
      <c r="BN12">
        <v>66</v>
      </c>
      <c r="BQ12">
        <v>655</v>
      </c>
      <c r="BR12">
        <v>10</v>
      </c>
      <c r="BS12">
        <v>5</v>
      </c>
      <c r="BT12">
        <v>43</v>
      </c>
      <c r="BU12">
        <v>7</v>
      </c>
      <c r="BV12">
        <v>55.26</v>
      </c>
      <c r="BY12">
        <v>655</v>
      </c>
      <c r="BZ12">
        <v>36</v>
      </c>
      <c r="CA12">
        <v>6</v>
      </c>
      <c r="CB12">
        <v>7</v>
      </c>
      <c r="CC12">
        <v>992</v>
      </c>
      <c r="CD12">
        <v>999</v>
      </c>
      <c r="CE12">
        <v>999</v>
      </c>
    </row>
    <row r="13" spans="1:85" x14ac:dyDescent="0.2">
      <c r="A13">
        <v>76</v>
      </c>
      <c r="B13">
        <v>56</v>
      </c>
      <c r="C13">
        <v>24</v>
      </c>
      <c r="D13">
        <v>28</v>
      </c>
      <c r="E13">
        <v>45</v>
      </c>
      <c r="I13">
        <v>8</v>
      </c>
      <c r="J13">
        <v>34</v>
      </c>
      <c r="K13">
        <v>115</v>
      </c>
      <c r="L13">
        <v>30</v>
      </c>
      <c r="M13">
        <v>40</v>
      </c>
      <c r="P13">
        <v>655</v>
      </c>
      <c r="Q13">
        <v>6140</v>
      </c>
      <c r="U13">
        <v>9</v>
      </c>
      <c r="V13">
        <v>3440</v>
      </c>
      <c r="W13">
        <v>3800</v>
      </c>
      <c r="AA13">
        <v>15340</v>
      </c>
      <c r="AB13">
        <v>39540</v>
      </c>
      <c r="AC13">
        <v>7840</v>
      </c>
      <c r="AD13">
        <v>7240</v>
      </c>
      <c r="AE13">
        <v>6540</v>
      </c>
      <c r="AG13">
        <v>5</v>
      </c>
      <c r="AH13">
        <v>6</v>
      </c>
      <c r="AI13">
        <v>5</v>
      </c>
      <c r="AJ13">
        <v>5</v>
      </c>
      <c r="AK13">
        <v>5</v>
      </c>
      <c r="AN13">
        <v>2</v>
      </c>
      <c r="AO13">
        <v>6</v>
      </c>
      <c r="AP13">
        <v>10</v>
      </c>
      <c r="AQ13">
        <v>9</v>
      </c>
      <c r="AR13">
        <v>14</v>
      </c>
      <c r="AV13">
        <v>10</v>
      </c>
      <c r="AW13">
        <v>29</v>
      </c>
      <c r="AX13">
        <v>42</v>
      </c>
      <c r="AY13">
        <v>23</v>
      </c>
      <c r="AZ13">
        <v>39</v>
      </c>
      <c r="BC13">
        <v>13</v>
      </c>
      <c r="BD13">
        <v>12</v>
      </c>
      <c r="BE13">
        <v>15</v>
      </c>
      <c r="BF13">
        <v>15</v>
      </c>
      <c r="BG13">
        <v>14</v>
      </c>
      <c r="BJ13">
        <v>44</v>
      </c>
      <c r="BK13">
        <v>60</v>
      </c>
      <c r="BL13">
        <v>123</v>
      </c>
      <c r="BM13">
        <v>142</v>
      </c>
      <c r="BN13">
        <v>285</v>
      </c>
      <c r="BQ13">
        <v>656</v>
      </c>
      <c r="BR13">
        <v>45</v>
      </c>
      <c r="BS13">
        <v>6</v>
      </c>
      <c r="BT13">
        <v>123</v>
      </c>
      <c r="BU13">
        <v>13</v>
      </c>
      <c r="BV13">
        <v>84.73</v>
      </c>
      <c r="BY13">
        <v>656</v>
      </c>
      <c r="BZ13">
        <v>63</v>
      </c>
      <c r="CA13">
        <v>15</v>
      </c>
      <c r="CB13">
        <v>17</v>
      </c>
      <c r="CC13">
        <v>999</v>
      </c>
      <c r="CD13">
        <v>999</v>
      </c>
      <c r="CE13">
        <v>999</v>
      </c>
    </row>
    <row r="14" spans="1:85" x14ac:dyDescent="0.2">
      <c r="A14">
        <v>28</v>
      </c>
      <c r="B14">
        <v>45</v>
      </c>
      <c r="C14">
        <v>59</v>
      </c>
      <c r="D14">
        <v>64</v>
      </c>
      <c r="E14">
        <v>64</v>
      </c>
      <c r="I14">
        <v>12</v>
      </c>
      <c r="J14">
        <v>15</v>
      </c>
      <c r="K14">
        <v>32</v>
      </c>
      <c r="L14">
        <v>41</v>
      </c>
      <c r="M14">
        <v>31</v>
      </c>
      <c r="P14">
        <v>656</v>
      </c>
      <c r="Q14">
        <v>9140</v>
      </c>
      <c r="U14">
        <v>10</v>
      </c>
      <c r="V14">
        <v>6640</v>
      </c>
      <c r="W14">
        <v>6200</v>
      </c>
      <c r="AA14">
        <v>4240</v>
      </c>
      <c r="AB14">
        <v>10940</v>
      </c>
      <c r="AC14">
        <v>5740</v>
      </c>
      <c r="AD14">
        <v>6840</v>
      </c>
      <c r="AE14">
        <v>8940</v>
      </c>
      <c r="AG14">
        <v>3</v>
      </c>
      <c r="AH14">
        <v>6</v>
      </c>
      <c r="AI14">
        <v>6</v>
      </c>
      <c r="AJ14">
        <v>6</v>
      </c>
      <c r="AK14">
        <v>6</v>
      </c>
      <c r="AN14">
        <v>9</v>
      </c>
      <c r="AO14">
        <v>5</v>
      </c>
      <c r="AP14">
        <v>17</v>
      </c>
      <c r="AQ14">
        <v>20</v>
      </c>
      <c r="AR14">
        <v>20</v>
      </c>
      <c r="AV14">
        <v>5</v>
      </c>
      <c r="AW14">
        <v>11</v>
      </c>
      <c r="AX14">
        <v>32</v>
      </c>
      <c r="AY14">
        <v>40</v>
      </c>
      <c r="AZ14">
        <v>999</v>
      </c>
      <c r="BC14">
        <v>16</v>
      </c>
      <c r="BD14">
        <v>20</v>
      </c>
      <c r="BE14">
        <v>16</v>
      </c>
      <c r="BF14">
        <v>13</v>
      </c>
      <c r="BG14">
        <v>17</v>
      </c>
      <c r="BJ14">
        <v>66</v>
      </c>
      <c r="BK14">
        <v>66</v>
      </c>
      <c r="BL14">
        <v>144</v>
      </c>
      <c r="BM14">
        <v>212</v>
      </c>
      <c r="BN14">
        <v>185</v>
      </c>
      <c r="BQ14">
        <v>657</v>
      </c>
      <c r="BR14">
        <v>10</v>
      </c>
      <c r="BS14">
        <v>5</v>
      </c>
      <c r="BT14">
        <v>9</v>
      </c>
      <c r="BU14">
        <v>3</v>
      </c>
      <c r="BV14">
        <v>1</v>
      </c>
      <c r="BY14">
        <v>657</v>
      </c>
      <c r="BZ14">
        <v>28</v>
      </c>
      <c r="CA14">
        <v>6</v>
      </c>
      <c r="CB14">
        <v>11</v>
      </c>
      <c r="CC14">
        <v>999</v>
      </c>
      <c r="CD14">
        <v>999</v>
      </c>
      <c r="CE14">
        <v>999</v>
      </c>
    </row>
    <row r="15" spans="1:85" x14ac:dyDescent="0.2">
      <c r="A15">
        <v>49</v>
      </c>
      <c r="B15">
        <v>26</v>
      </c>
      <c r="C15">
        <v>26</v>
      </c>
      <c r="D15">
        <v>27</v>
      </c>
      <c r="E15">
        <v>15</v>
      </c>
      <c r="I15">
        <v>23</v>
      </c>
      <c r="J15">
        <v>16</v>
      </c>
      <c r="K15">
        <v>10</v>
      </c>
      <c r="L15">
        <v>13</v>
      </c>
      <c r="M15">
        <v>14</v>
      </c>
      <c r="P15">
        <v>657</v>
      </c>
      <c r="Q15">
        <v>16340</v>
      </c>
      <c r="U15">
        <v>11</v>
      </c>
      <c r="V15">
        <v>2640</v>
      </c>
      <c r="W15">
        <v>2400</v>
      </c>
      <c r="AA15">
        <v>10040</v>
      </c>
      <c r="AB15">
        <v>7740</v>
      </c>
      <c r="AC15">
        <v>5040</v>
      </c>
      <c r="AD15">
        <v>6340</v>
      </c>
      <c r="AE15">
        <v>7040</v>
      </c>
      <c r="AG15">
        <v>4</v>
      </c>
      <c r="AH15">
        <v>3</v>
      </c>
      <c r="AI15">
        <v>1</v>
      </c>
      <c r="AJ15">
        <v>2</v>
      </c>
      <c r="AK15">
        <v>2</v>
      </c>
      <c r="AN15">
        <v>9</v>
      </c>
      <c r="AO15">
        <v>7</v>
      </c>
      <c r="AP15">
        <v>9</v>
      </c>
      <c r="AQ15">
        <v>6</v>
      </c>
      <c r="AR15">
        <v>3</v>
      </c>
      <c r="AV15">
        <v>21</v>
      </c>
      <c r="AW15">
        <v>21</v>
      </c>
      <c r="AX15">
        <v>9</v>
      </c>
      <c r="AY15">
        <v>9</v>
      </c>
      <c r="AZ15">
        <v>5</v>
      </c>
      <c r="BC15">
        <v>21</v>
      </c>
      <c r="BD15">
        <v>15</v>
      </c>
      <c r="BE15">
        <v>13</v>
      </c>
      <c r="BF15">
        <v>14</v>
      </c>
      <c r="BG15">
        <v>17</v>
      </c>
      <c r="BJ15">
        <v>150</v>
      </c>
      <c r="BK15">
        <v>131</v>
      </c>
      <c r="BL15">
        <v>82</v>
      </c>
      <c r="BM15">
        <v>85</v>
      </c>
      <c r="BN15">
        <v>217</v>
      </c>
      <c r="BQ15">
        <v>658</v>
      </c>
      <c r="BR15">
        <v>3</v>
      </c>
      <c r="BS15">
        <v>0</v>
      </c>
      <c r="BT15">
        <v>29</v>
      </c>
      <c r="BU15">
        <v>4</v>
      </c>
      <c r="BV15">
        <v>1</v>
      </c>
      <c r="BY15">
        <v>658</v>
      </c>
      <c r="BZ15">
        <v>47</v>
      </c>
      <c r="CA15">
        <v>9</v>
      </c>
      <c r="CB15">
        <v>11</v>
      </c>
      <c r="CC15">
        <v>999</v>
      </c>
      <c r="CD15">
        <v>999</v>
      </c>
      <c r="CE15">
        <v>999</v>
      </c>
    </row>
    <row r="16" spans="1:85" x14ac:dyDescent="0.2">
      <c r="A16">
        <v>65</v>
      </c>
      <c r="B16">
        <v>73</v>
      </c>
      <c r="C16">
        <v>54</v>
      </c>
      <c r="D16">
        <v>41</v>
      </c>
      <c r="E16">
        <v>37</v>
      </c>
      <c r="F16">
        <v>9</v>
      </c>
      <c r="I16">
        <v>32</v>
      </c>
      <c r="J16">
        <v>55</v>
      </c>
      <c r="K16">
        <v>32</v>
      </c>
      <c r="L16">
        <v>7</v>
      </c>
      <c r="M16">
        <v>6</v>
      </c>
      <c r="N16">
        <v>9</v>
      </c>
      <c r="P16">
        <v>658</v>
      </c>
      <c r="Q16">
        <v>18340</v>
      </c>
      <c r="U16">
        <v>12</v>
      </c>
      <c r="V16">
        <v>4240</v>
      </c>
      <c r="W16">
        <v>4200</v>
      </c>
      <c r="AA16">
        <v>22240</v>
      </c>
      <c r="AB16">
        <v>15340</v>
      </c>
      <c r="AC16">
        <v>11840</v>
      </c>
      <c r="AD16">
        <v>7740</v>
      </c>
      <c r="AE16">
        <v>9000</v>
      </c>
      <c r="AG16">
        <v>8</v>
      </c>
      <c r="AH16">
        <v>8</v>
      </c>
      <c r="AI16">
        <v>38</v>
      </c>
      <c r="AJ16">
        <v>89</v>
      </c>
      <c r="AK16">
        <v>6</v>
      </c>
      <c r="AL16">
        <v>2</v>
      </c>
      <c r="AN16">
        <v>5</v>
      </c>
      <c r="AO16">
        <v>15</v>
      </c>
      <c r="AP16">
        <v>24</v>
      </c>
      <c r="AQ16">
        <v>7</v>
      </c>
      <c r="AR16">
        <v>7</v>
      </c>
      <c r="AS16">
        <v>3</v>
      </c>
      <c r="AV16">
        <v>37</v>
      </c>
      <c r="AW16">
        <v>72</v>
      </c>
      <c r="AX16">
        <v>47</v>
      </c>
      <c r="AY16">
        <v>38</v>
      </c>
      <c r="AZ16">
        <v>13</v>
      </c>
      <c r="BA16">
        <v>5</v>
      </c>
      <c r="BC16">
        <v>20</v>
      </c>
      <c r="BD16">
        <v>22</v>
      </c>
      <c r="BE16">
        <v>13</v>
      </c>
      <c r="BF16">
        <v>8</v>
      </c>
      <c r="BG16">
        <v>6</v>
      </c>
      <c r="BH16">
        <v>10</v>
      </c>
      <c r="BJ16">
        <v>331</v>
      </c>
      <c r="BK16">
        <v>258</v>
      </c>
      <c r="BL16">
        <v>125</v>
      </c>
      <c r="BM16">
        <v>49</v>
      </c>
      <c r="BN16">
        <v>49</v>
      </c>
      <c r="BO16">
        <v>52</v>
      </c>
      <c r="BQ16">
        <v>659</v>
      </c>
      <c r="BR16">
        <v>14</v>
      </c>
      <c r="BS16">
        <v>2</v>
      </c>
      <c r="BT16">
        <v>40</v>
      </c>
      <c r="BU16">
        <v>12</v>
      </c>
      <c r="BV16">
        <v>1</v>
      </c>
      <c r="BY16">
        <v>659</v>
      </c>
      <c r="BZ16">
        <v>136</v>
      </c>
      <c r="CA16">
        <v>22</v>
      </c>
      <c r="CB16">
        <v>16</v>
      </c>
      <c r="CC16">
        <v>991</v>
      </c>
      <c r="CD16">
        <v>999</v>
      </c>
      <c r="CE16">
        <v>999</v>
      </c>
    </row>
    <row r="17" spans="1:83" x14ac:dyDescent="0.2">
      <c r="A17">
        <v>28</v>
      </c>
      <c r="B17">
        <v>418</v>
      </c>
      <c r="C17">
        <v>47</v>
      </c>
      <c r="D17">
        <v>46</v>
      </c>
      <c r="E17">
        <v>17</v>
      </c>
      <c r="I17">
        <v>25</v>
      </c>
      <c r="J17">
        <v>34</v>
      </c>
      <c r="K17">
        <v>11</v>
      </c>
      <c r="L17">
        <v>9</v>
      </c>
      <c r="M17">
        <v>20</v>
      </c>
      <c r="P17">
        <v>659</v>
      </c>
      <c r="Q17">
        <v>21240</v>
      </c>
      <c r="U17">
        <v>13</v>
      </c>
      <c r="V17">
        <v>3140</v>
      </c>
      <c r="W17">
        <v>2300</v>
      </c>
      <c r="AA17">
        <v>12240</v>
      </c>
      <c r="AB17">
        <v>10740</v>
      </c>
      <c r="AC17">
        <v>9040</v>
      </c>
      <c r="AD17">
        <v>6740</v>
      </c>
      <c r="AE17">
        <v>6640</v>
      </c>
      <c r="AG17">
        <v>3</v>
      </c>
      <c r="AH17">
        <v>7</v>
      </c>
      <c r="AI17">
        <v>9</v>
      </c>
      <c r="AJ17">
        <v>6</v>
      </c>
      <c r="AK17">
        <v>9</v>
      </c>
      <c r="AN17">
        <v>5</v>
      </c>
      <c r="AO17">
        <v>46</v>
      </c>
      <c r="AP17">
        <v>6</v>
      </c>
      <c r="AQ17">
        <v>4</v>
      </c>
      <c r="AR17">
        <v>4</v>
      </c>
      <c r="AV17">
        <v>11</v>
      </c>
      <c r="AW17">
        <v>36</v>
      </c>
      <c r="AX17">
        <v>15</v>
      </c>
      <c r="AY17">
        <v>10</v>
      </c>
      <c r="AZ17">
        <v>15</v>
      </c>
      <c r="BC17">
        <v>11</v>
      </c>
      <c r="BD17">
        <v>18</v>
      </c>
      <c r="BE17">
        <v>13</v>
      </c>
      <c r="BF17">
        <v>10</v>
      </c>
      <c r="BG17">
        <v>10</v>
      </c>
      <c r="BJ17">
        <v>215</v>
      </c>
      <c r="BK17">
        <v>250</v>
      </c>
      <c r="BL17">
        <v>131</v>
      </c>
      <c r="BM17">
        <v>136</v>
      </c>
      <c r="BN17">
        <v>55</v>
      </c>
      <c r="BQ17">
        <v>660</v>
      </c>
      <c r="BR17">
        <v>46</v>
      </c>
      <c r="BS17">
        <v>13</v>
      </c>
      <c r="BT17">
        <v>56</v>
      </c>
      <c r="BU17">
        <v>17</v>
      </c>
      <c r="BV17">
        <v>1</v>
      </c>
      <c r="BY17">
        <v>660</v>
      </c>
      <c r="BZ17">
        <v>551</v>
      </c>
      <c r="CA17">
        <v>15</v>
      </c>
      <c r="CB17">
        <v>41</v>
      </c>
      <c r="CC17">
        <v>999</v>
      </c>
      <c r="CD17">
        <v>999</v>
      </c>
      <c r="CE17">
        <v>999</v>
      </c>
    </row>
    <row r="18" spans="1:83" x14ac:dyDescent="0.2">
      <c r="A18">
        <v>77</v>
      </c>
      <c r="B18">
        <v>32</v>
      </c>
      <c r="C18">
        <v>23</v>
      </c>
      <c r="D18">
        <v>24</v>
      </c>
      <c r="E18">
        <v>30</v>
      </c>
      <c r="I18">
        <v>14</v>
      </c>
      <c r="J18">
        <v>42</v>
      </c>
      <c r="K18">
        <v>29</v>
      </c>
      <c r="L18">
        <v>7</v>
      </c>
      <c r="M18">
        <v>4</v>
      </c>
      <c r="P18">
        <v>660</v>
      </c>
      <c r="Q18">
        <v>5940</v>
      </c>
      <c r="U18">
        <v>14</v>
      </c>
      <c r="V18">
        <v>6740</v>
      </c>
      <c r="W18">
        <v>6300</v>
      </c>
      <c r="AA18">
        <v>7740</v>
      </c>
      <c r="AB18">
        <v>5940</v>
      </c>
      <c r="AC18">
        <v>12040</v>
      </c>
      <c r="AD18">
        <v>12840</v>
      </c>
      <c r="AE18">
        <v>9840</v>
      </c>
      <c r="AG18">
        <v>4</v>
      </c>
      <c r="AH18">
        <v>4</v>
      </c>
      <c r="AI18">
        <v>4</v>
      </c>
      <c r="AJ18">
        <v>5</v>
      </c>
      <c r="AK18">
        <v>5</v>
      </c>
      <c r="AN18">
        <v>17</v>
      </c>
      <c r="AO18">
        <v>19</v>
      </c>
      <c r="AP18">
        <v>7</v>
      </c>
      <c r="AQ18">
        <v>3</v>
      </c>
      <c r="AR18">
        <v>2</v>
      </c>
      <c r="AV18">
        <v>22</v>
      </c>
      <c r="AW18">
        <v>41</v>
      </c>
      <c r="AX18">
        <v>32</v>
      </c>
      <c r="AY18">
        <v>10</v>
      </c>
      <c r="AZ18">
        <v>6</v>
      </c>
      <c r="BC18">
        <v>20</v>
      </c>
      <c r="BD18">
        <v>18</v>
      </c>
      <c r="BE18">
        <v>13</v>
      </c>
      <c r="BF18">
        <v>8</v>
      </c>
      <c r="BG18">
        <v>6</v>
      </c>
      <c r="BJ18">
        <v>55</v>
      </c>
      <c r="BK18">
        <v>245</v>
      </c>
      <c r="BL18">
        <v>106</v>
      </c>
      <c r="BM18">
        <v>109</v>
      </c>
      <c r="BN18">
        <v>60</v>
      </c>
      <c r="BQ18">
        <v>661</v>
      </c>
      <c r="BR18">
        <v>79</v>
      </c>
      <c r="BS18">
        <v>10</v>
      </c>
      <c r="BT18">
        <v>87</v>
      </c>
      <c r="BU18">
        <v>28</v>
      </c>
      <c r="BV18">
        <v>80.13</v>
      </c>
      <c r="BY18">
        <v>661</v>
      </c>
      <c r="BZ18">
        <v>339</v>
      </c>
      <c r="CA18">
        <v>19</v>
      </c>
      <c r="CB18">
        <v>79</v>
      </c>
      <c r="CC18">
        <v>999</v>
      </c>
      <c r="CD18">
        <v>999</v>
      </c>
      <c r="CE18">
        <v>999</v>
      </c>
    </row>
    <row r="19" spans="1:83" x14ac:dyDescent="0.2">
      <c r="A19">
        <v>12</v>
      </c>
      <c r="B19">
        <v>48</v>
      </c>
      <c r="C19">
        <v>62</v>
      </c>
      <c r="D19">
        <v>18</v>
      </c>
      <c r="E19">
        <v>19</v>
      </c>
      <c r="I19">
        <v>4</v>
      </c>
      <c r="J19">
        <v>13</v>
      </c>
      <c r="K19">
        <v>25</v>
      </c>
      <c r="L19">
        <v>17</v>
      </c>
      <c r="M19">
        <v>5</v>
      </c>
      <c r="P19">
        <v>661</v>
      </c>
      <c r="Q19">
        <v>23240</v>
      </c>
      <c r="U19">
        <v>15</v>
      </c>
      <c r="V19">
        <v>3140</v>
      </c>
      <c r="W19">
        <v>3000</v>
      </c>
      <c r="AA19">
        <v>10340</v>
      </c>
      <c r="AB19">
        <v>6740</v>
      </c>
      <c r="AC19">
        <v>8640</v>
      </c>
      <c r="AD19">
        <v>7040</v>
      </c>
      <c r="AE19">
        <v>18940</v>
      </c>
      <c r="AG19">
        <v>2</v>
      </c>
      <c r="AH19">
        <v>5</v>
      </c>
      <c r="AI19">
        <v>11</v>
      </c>
      <c r="AJ19">
        <v>3</v>
      </c>
      <c r="AK19">
        <v>2</v>
      </c>
      <c r="AN19">
        <v>1</v>
      </c>
      <c r="AO19">
        <v>7</v>
      </c>
      <c r="AP19">
        <v>13</v>
      </c>
      <c r="AQ19">
        <v>6</v>
      </c>
      <c r="AR19">
        <v>4</v>
      </c>
      <c r="AV19">
        <v>0.5</v>
      </c>
      <c r="AW19">
        <v>6</v>
      </c>
      <c r="AX19">
        <v>31</v>
      </c>
      <c r="AY19">
        <v>19</v>
      </c>
      <c r="AZ19">
        <v>6</v>
      </c>
      <c r="BC19">
        <v>7</v>
      </c>
      <c r="BD19">
        <v>18</v>
      </c>
      <c r="BE19">
        <v>17</v>
      </c>
      <c r="BF19">
        <v>7</v>
      </c>
      <c r="BG19">
        <v>5</v>
      </c>
      <c r="BJ19">
        <v>41</v>
      </c>
      <c r="BK19">
        <v>49</v>
      </c>
      <c r="BL19">
        <v>112</v>
      </c>
      <c r="BM19">
        <v>136</v>
      </c>
      <c r="BN19">
        <v>63</v>
      </c>
      <c r="BQ19">
        <v>662</v>
      </c>
      <c r="BR19">
        <v>32</v>
      </c>
      <c r="BS19">
        <v>12</v>
      </c>
      <c r="BT19">
        <v>62</v>
      </c>
      <c r="BU19">
        <v>10</v>
      </c>
      <c r="BV19">
        <v>72.64</v>
      </c>
      <c r="BY19">
        <v>662</v>
      </c>
      <c r="BZ19">
        <v>220</v>
      </c>
      <c r="CA19">
        <v>18</v>
      </c>
      <c r="CB19">
        <v>24</v>
      </c>
      <c r="CC19">
        <v>991</v>
      </c>
      <c r="CD19">
        <v>999</v>
      </c>
      <c r="CE19">
        <v>999</v>
      </c>
    </row>
    <row r="20" spans="1:83" x14ac:dyDescent="0.2">
      <c r="A20">
        <v>28</v>
      </c>
      <c r="B20">
        <v>55</v>
      </c>
      <c r="C20">
        <v>40</v>
      </c>
      <c r="D20">
        <v>81</v>
      </c>
      <c r="E20">
        <v>41</v>
      </c>
      <c r="I20">
        <v>8</v>
      </c>
      <c r="J20">
        <v>65</v>
      </c>
      <c r="K20">
        <v>23</v>
      </c>
      <c r="L20">
        <v>37</v>
      </c>
      <c r="M20">
        <v>13</v>
      </c>
      <c r="P20">
        <v>662</v>
      </c>
      <c r="Q20">
        <v>18840</v>
      </c>
      <c r="U20">
        <v>16</v>
      </c>
      <c r="V20">
        <v>5640</v>
      </c>
      <c r="W20">
        <v>5800</v>
      </c>
      <c r="AA20">
        <v>5040</v>
      </c>
      <c r="AB20">
        <v>11240</v>
      </c>
      <c r="AC20">
        <v>5740</v>
      </c>
      <c r="AD20">
        <v>4840</v>
      </c>
      <c r="AE20">
        <v>11140</v>
      </c>
      <c r="AG20">
        <v>2</v>
      </c>
      <c r="AH20">
        <v>63</v>
      </c>
      <c r="AI20">
        <v>3</v>
      </c>
      <c r="AJ20">
        <v>6</v>
      </c>
      <c r="AK20">
        <v>11</v>
      </c>
      <c r="AN20">
        <v>6</v>
      </c>
      <c r="AO20">
        <v>9</v>
      </c>
      <c r="AP20">
        <v>11</v>
      </c>
      <c r="AQ20">
        <v>30</v>
      </c>
      <c r="AR20">
        <v>5</v>
      </c>
      <c r="AV20">
        <v>8</v>
      </c>
      <c r="AW20">
        <v>76</v>
      </c>
      <c r="AX20">
        <v>21</v>
      </c>
      <c r="AY20">
        <v>33</v>
      </c>
      <c r="AZ20">
        <v>15</v>
      </c>
      <c r="BC20">
        <v>11</v>
      </c>
      <c r="BD20">
        <v>16</v>
      </c>
      <c r="BE20">
        <v>11</v>
      </c>
      <c r="BF20">
        <v>12</v>
      </c>
      <c r="BG20">
        <v>15</v>
      </c>
      <c r="BJ20">
        <v>49</v>
      </c>
      <c r="BK20">
        <v>74</v>
      </c>
      <c r="BL20">
        <v>109</v>
      </c>
      <c r="BM20">
        <v>272</v>
      </c>
      <c r="BN20">
        <v>101</v>
      </c>
      <c r="BQ20">
        <v>663</v>
      </c>
      <c r="BR20">
        <v>22</v>
      </c>
      <c r="BS20">
        <v>2</v>
      </c>
      <c r="BT20">
        <v>20</v>
      </c>
      <c r="BU20">
        <v>6</v>
      </c>
      <c r="BV20">
        <v>1</v>
      </c>
      <c r="BY20">
        <v>663</v>
      </c>
      <c r="BZ20">
        <v>95</v>
      </c>
      <c r="CA20">
        <v>8</v>
      </c>
      <c r="CB20">
        <v>22</v>
      </c>
      <c r="CC20">
        <v>999</v>
      </c>
      <c r="CD20">
        <v>999</v>
      </c>
      <c r="CE20">
        <v>999</v>
      </c>
    </row>
    <row r="21" spans="1:83" x14ac:dyDescent="0.2">
      <c r="A21">
        <v>27</v>
      </c>
      <c r="B21">
        <v>47</v>
      </c>
      <c r="C21">
        <v>24</v>
      </c>
      <c r="D21">
        <v>49</v>
      </c>
      <c r="E21">
        <v>30</v>
      </c>
      <c r="I21">
        <v>16</v>
      </c>
      <c r="J21">
        <v>16</v>
      </c>
      <c r="K21">
        <v>45</v>
      </c>
      <c r="L21">
        <v>44</v>
      </c>
      <c r="M21">
        <v>16</v>
      </c>
      <c r="P21">
        <v>663</v>
      </c>
      <c r="Q21">
        <v>9840</v>
      </c>
      <c r="U21">
        <v>17</v>
      </c>
      <c r="V21">
        <v>7440</v>
      </c>
      <c r="W21">
        <v>6900</v>
      </c>
      <c r="AA21">
        <v>8140</v>
      </c>
      <c r="AB21">
        <v>9240</v>
      </c>
      <c r="AC21">
        <v>5040</v>
      </c>
      <c r="AD21">
        <v>8740</v>
      </c>
      <c r="AE21">
        <v>6540</v>
      </c>
      <c r="AG21">
        <v>8</v>
      </c>
      <c r="AH21">
        <v>2</v>
      </c>
      <c r="AI21">
        <v>6</v>
      </c>
      <c r="AJ21">
        <v>8</v>
      </c>
      <c r="AK21">
        <v>2</v>
      </c>
      <c r="AN21">
        <v>3</v>
      </c>
      <c r="AO21">
        <v>10</v>
      </c>
      <c r="AP21">
        <v>10</v>
      </c>
      <c r="AQ21">
        <v>13</v>
      </c>
      <c r="AR21">
        <v>7</v>
      </c>
      <c r="AV21">
        <v>8</v>
      </c>
      <c r="AW21">
        <v>13</v>
      </c>
      <c r="AX21">
        <v>57</v>
      </c>
      <c r="AY21">
        <v>40</v>
      </c>
      <c r="AZ21">
        <v>2</v>
      </c>
      <c r="BC21">
        <v>25</v>
      </c>
      <c r="BD21">
        <v>19</v>
      </c>
      <c r="BE21">
        <v>24</v>
      </c>
      <c r="BF21">
        <v>20</v>
      </c>
      <c r="BG21">
        <v>18</v>
      </c>
      <c r="BJ21">
        <v>74</v>
      </c>
      <c r="BK21">
        <v>87</v>
      </c>
      <c r="BL21">
        <v>166</v>
      </c>
      <c r="BM21">
        <v>158</v>
      </c>
      <c r="BN21">
        <v>60</v>
      </c>
      <c r="BQ21">
        <v>664</v>
      </c>
      <c r="BR21">
        <v>20</v>
      </c>
      <c r="BS21">
        <v>2</v>
      </c>
      <c r="BT21">
        <v>35</v>
      </c>
      <c r="BU21">
        <v>10</v>
      </c>
      <c r="BV21">
        <v>1</v>
      </c>
      <c r="BY21">
        <v>664</v>
      </c>
      <c r="BZ21">
        <v>55</v>
      </c>
      <c r="CA21">
        <v>5</v>
      </c>
      <c r="CB21">
        <v>16</v>
      </c>
      <c r="CC21">
        <v>999</v>
      </c>
      <c r="CD21">
        <v>999</v>
      </c>
      <c r="CE21">
        <v>999</v>
      </c>
    </row>
    <row r="22" spans="1:83" x14ac:dyDescent="0.2">
      <c r="A22">
        <v>12</v>
      </c>
      <c r="B22">
        <v>11</v>
      </c>
      <c r="C22">
        <v>33</v>
      </c>
      <c r="D22">
        <v>55</v>
      </c>
      <c r="E22">
        <v>12</v>
      </c>
      <c r="I22">
        <v>7</v>
      </c>
      <c r="J22">
        <v>6</v>
      </c>
      <c r="K22">
        <v>47</v>
      </c>
      <c r="L22">
        <v>47</v>
      </c>
      <c r="M22">
        <v>25</v>
      </c>
      <c r="P22">
        <v>664</v>
      </c>
      <c r="Q22">
        <v>7940</v>
      </c>
      <c r="U22">
        <v>18</v>
      </c>
      <c r="V22">
        <v>9840</v>
      </c>
      <c r="W22">
        <v>8500</v>
      </c>
      <c r="AA22">
        <v>7940</v>
      </c>
      <c r="AB22">
        <v>9040</v>
      </c>
      <c r="AC22">
        <v>7540</v>
      </c>
      <c r="AD22">
        <v>10140</v>
      </c>
      <c r="AE22">
        <v>12340</v>
      </c>
      <c r="AG22">
        <v>1</v>
      </c>
      <c r="AH22">
        <v>1</v>
      </c>
      <c r="AI22">
        <v>76</v>
      </c>
      <c r="AJ22">
        <v>9</v>
      </c>
      <c r="AK22">
        <v>3</v>
      </c>
      <c r="AN22">
        <v>1</v>
      </c>
      <c r="AO22">
        <v>1</v>
      </c>
      <c r="AP22">
        <v>4</v>
      </c>
      <c r="AQ22">
        <v>22</v>
      </c>
      <c r="AR22">
        <v>6</v>
      </c>
      <c r="AV22">
        <v>2</v>
      </c>
      <c r="AW22">
        <v>2</v>
      </c>
      <c r="AX22">
        <v>63</v>
      </c>
      <c r="AY22">
        <v>64</v>
      </c>
      <c r="AZ22">
        <v>24</v>
      </c>
      <c r="BC22">
        <v>12</v>
      </c>
      <c r="BD22">
        <v>9</v>
      </c>
      <c r="BE22">
        <v>11</v>
      </c>
      <c r="BF22">
        <v>11</v>
      </c>
      <c r="BG22">
        <v>4</v>
      </c>
      <c r="BJ22">
        <v>30</v>
      </c>
      <c r="BK22">
        <v>30</v>
      </c>
      <c r="BL22">
        <v>41</v>
      </c>
      <c r="BM22">
        <v>245</v>
      </c>
      <c r="BN22">
        <v>74</v>
      </c>
      <c r="BQ22">
        <v>665</v>
      </c>
      <c r="BR22">
        <v>5</v>
      </c>
      <c r="BS22">
        <v>4</v>
      </c>
      <c r="BT22">
        <v>33</v>
      </c>
      <c r="BU22">
        <v>1</v>
      </c>
      <c r="BV22">
        <v>86.93</v>
      </c>
      <c r="BY22">
        <v>665</v>
      </c>
      <c r="BZ22">
        <v>30</v>
      </c>
      <c r="CA22">
        <v>5</v>
      </c>
      <c r="CB22">
        <v>5</v>
      </c>
      <c r="CC22">
        <v>999</v>
      </c>
      <c r="CD22">
        <v>991</v>
      </c>
      <c r="CE22">
        <v>999</v>
      </c>
    </row>
    <row r="23" spans="1:83" x14ac:dyDescent="0.2">
      <c r="A23">
        <v>31</v>
      </c>
      <c r="B23">
        <v>23</v>
      </c>
      <c r="C23">
        <v>27</v>
      </c>
      <c r="D23">
        <v>60</v>
      </c>
      <c r="E23">
        <v>30</v>
      </c>
      <c r="I23">
        <v>14</v>
      </c>
      <c r="J23">
        <v>6</v>
      </c>
      <c r="K23">
        <v>19</v>
      </c>
      <c r="L23">
        <v>36</v>
      </c>
      <c r="M23">
        <v>26</v>
      </c>
      <c r="P23">
        <v>665</v>
      </c>
      <c r="Q23">
        <v>13340</v>
      </c>
      <c r="U23">
        <v>19</v>
      </c>
      <c r="V23">
        <v>4840</v>
      </c>
      <c r="W23">
        <v>4900</v>
      </c>
      <c r="AA23">
        <v>7040</v>
      </c>
      <c r="AB23">
        <v>6840</v>
      </c>
      <c r="AC23">
        <v>6440</v>
      </c>
      <c r="AD23">
        <v>5940</v>
      </c>
      <c r="AE23">
        <v>12440</v>
      </c>
      <c r="AG23">
        <v>6</v>
      </c>
      <c r="AH23">
        <v>1</v>
      </c>
      <c r="AI23">
        <v>2</v>
      </c>
      <c r="AJ23">
        <v>2</v>
      </c>
      <c r="AK23">
        <v>9</v>
      </c>
      <c r="AN23">
        <v>5</v>
      </c>
      <c r="AO23">
        <v>3</v>
      </c>
      <c r="AP23">
        <v>8</v>
      </c>
      <c r="AQ23">
        <v>14</v>
      </c>
      <c r="AR23">
        <v>9</v>
      </c>
      <c r="AV23">
        <v>17</v>
      </c>
      <c r="AW23">
        <v>14</v>
      </c>
      <c r="AX23">
        <v>33</v>
      </c>
      <c r="AY23">
        <v>41</v>
      </c>
      <c r="AZ23">
        <v>27</v>
      </c>
      <c r="BC23">
        <v>7</v>
      </c>
      <c r="BD23">
        <v>3</v>
      </c>
      <c r="BE23">
        <v>5</v>
      </c>
      <c r="BF23">
        <v>10</v>
      </c>
      <c r="BG23">
        <v>11</v>
      </c>
      <c r="BJ23">
        <v>112</v>
      </c>
      <c r="BK23">
        <v>33</v>
      </c>
      <c r="BL23">
        <v>74</v>
      </c>
      <c r="BM23">
        <v>93</v>
      </c>
      <c r="BN23">
        <v>109</v>
      </c>
      <c r="BQ23">
        <v>666</v>
      </c>
      <c r="BR23">
        <v>4</v>
      </c>
      <c r="BS23">
        <v>2</v>
      </c>
      <c r="BT23">
        <v>10</v>
      </c>
      <c r="BU23">
        <v>1</v>
      </c>
      <c r="BV23">
        <v>1</v>
      </c>
      <c r="BY23">
        <v>666</v>
      </c>
      <c r="BZ23">
        <v>28</v>
      </c>
      <c r="CA23">
        <v>8</v>
      </c>
      <c r="CB23">
        <v>10</v>
      </c>
      <c r="CC23">
        <v>999</v>
      </c>
      <c r="CD23">
        <v>999</v>
      </c>
      <c r="CE23">
        <v>999</v>
      </c>
    </row>
    <row r="24" spans="1:83" x14ac:dyDescent="0.2">
      <c r="A24">
        <v>8</v>
      </c>
      <c r="B24">
        <v>8</v>
      </c>
      <c r="C24">
        <v>25</v>
      </c>
      <c r="D24">
        <v>28</v>
      </c>
      <c r="E24">
        <v>32</v>
      </c>
      <c r="I24">
        <v>20</v>
      </c>
      <c r="J24">
        <v>20</v>
      </c>
      <c r="K24">
        <v>17</v>
      </c>
      <c r="L24">
        <v>55</v>
      </c>
      <c r="M24">
        <v>12</v>
      </c>
      <c r="P24">
        <v>666</v>
      </c>
      <c r="Q24">
        <v>15040</v>
      </c>
      <c r="U24">
        <v>20</v>
      </c>
      <c r="V24">
        <v>7840</v>
      </c>
      <c r="W24">
        <v>7400</v>
      </c>
      <c r="AA24">
        <v>4940</v>
      </c>
      <c r="AB24">
        <v>13140</v>
      </c>
      <c r="AC24">
        <v>9740</v>
      </c>
      <c r="AD24">
        <v>6540</v>
      </c>
      <c r="AE24">
        <v>13240</v>
      </c>
      <c r="AG24">
        <v>2</v>
      </c>
      <c r="AH24">
        <v>2</v>
      </c>
      <c r="AI24">
        <v>5</v>
      </c>
      <c r="AJ24">
        <v>35</v>
      </c>
      <c r="AK24">
        <v>7</v>
      </c>
      <c r="AN24">
        <v>5</v>
      </c>
      <c r="AO24">
        <v>5</v>
      </c>
      <c r="AP24">
        <v>4</v>
      </c>
      <c r="AQ24">
        <v>4</v>
      </c>
      <c r="AR24">
        <v>6</v>
      </c>
      <c r="AV24">
        <v>23</v>
      </c>
      <c r="AW24">
        <v>24</v>
      </c>
      <c r="AX24">
        <v>15</v>
      </c>
      <c r="AY24">
        <v>50</v>
      </c>
      <c r="AZ24">
        <v>10</v>
      </c>
      <c r="BC24">
        <v>7</v>
      </c>
      <c r="BD24">
        <v>6</v>
      </c>
      <c r="BE24">
        <v>8</v>
      </c>
      <c r="BF24">
        <v>13</v>
      </c>
      <c r="BG24">
        <v>17</v>
      </c>
      <c r="BJ24">
        <v>144</v>
      </c>
      <c r="BK24">
        <v>87</v>
      </c>
      <c r="BL24">
        <v>77</v>
      </c>
      <c r="BM24">
        <v>82</v>
      </c>
      <c r="BN24">
        <v>71</v>
      </c>
      <c r="BQ24">
        <v>667</v>
      </c>
      <c r="BR24">
        <v>1</v>
      </c>
      <c r="BS24">
        <v>1</v>
      </c>
      <c r="BT24">
        <v>33</v>
      </c>
      <c r="BU24">
        <v>7</v>
      </c>
      <c r="BV24">
        <v>1</v>
      </c>
      <c r="BY24">
        <v>667</v>
      </c>
      <c r="BZ24">
        <v>25</v>
      </c>
      <c r="CA24">
        <v>4</v>
      </c>
      <c r="CB24">
        <v>3</v>
      </c>
      <c r="CC24">
        <v>999</v>
      </c>
      <c r="CD24">
        <v>999</v>
      </c>
      <c r="CE24">
        <v>999</v>
      </c>
    </row>
    <row r="25" spans="1:83" x14ac:dyDescent="0.2">
      <c r="A25">
        <v>23</v>
      </c>
      <c r="B25">
        <v>29</v>
      </c>
      <c r="C25">
        <v>15</v>
      </c>
      <c r="D25">
        <v>14</v>
      </c>
      <c r="E25">
        <v>25</v>
      </c>
      <c r="I25">
        <v>24</v>
      </c>
      <c r="J25">
        <v>18</v>
      </c>
      <c r="K25">
        <v>7</v>
      </c>
      <c r="L25">
        <v>8</v>
      </c>
      <c r="M25">
        <v>6</v>
      </c>
      <c r="P25">
        <v>667</v>
      </c>
      <c r="Q25">
        <v>13240</v>
      </c>
      <c r="U25">
        <v>21</v>
      </c>
      <c r="V25">
        <v>8840</v>
      </c>
      <c r="W25">
        <v>8600</v>
      </c>
      <c r="AA25">
        <v>9440</v>
      </c>
      <c r="AB25">
        <v>9240</v>
      </c>
      <c r="AC25">
        <v>4340</v>
      </c>
      <c r="AD25">
        <v>7240</v>
      </c>
      <c r="AE25">
        <v>13640</v>
      </c>
      <c r="AG25">
        <v>2</v>
      </c>
      <c r="AH25">
        <v>2</v>
      </c>
      <c r="AI25">
        <v>3</v>
      </c>
      <c r="AJ25">
        <v>2</v>
      </c>
      <c r="AK25">
        <v>4</v>
      </c>
      <c r="AN25">
        <v>8</v>
      </c>
      <c r="AO25">
        <v>10</v>
      </c>
      <c r="AP25">
        <v>3</v>
      </c>
      <c r="AQ25">
        <v>4</v>
      </c>
      <c r="AR25">
        <v>5</v>
      </c>
      <c r="AV25">
        <v>20</v>
      </c>
      <c r="AW25">
        <v>14</v>
      </c>
      <c r="AX25">
        <v>6</v>
      </c>
      <c r="AY25">
        <v>6</v>
      </c>
      <c r="AZ25">
        <v>6</v>
      </c>
      <c r="BC25">
        <v>16</v>
      </c>
      <c r="BD25">
        <v>9</v>
      </c>
      <c r="BE25">
        <v>8</v>
      </c>
      <c r="BF25">
        <v>8</v>
      </c>
      <c r="BG25">
        <v>8</v>
      </c>
      <c r="BJ25">
        <v>101</v>
      </c>
      <c r="BK25">
        <v>179</v>
      </c>
      <c r="BL25">
        <v>55</v>
      </c>
      <c r="BM25">
        <v>85</v>
      </c>
      <c r="BN25">
        <v>55</v>
      </c>
      <c r="BQ25">
        <v>668</v>
      </c>
      <c r="BR25">
        <v>5</v>
      </c>
      <c r="BS25">
        <v>5</v>
      </c>
      <c r="BT25">
        <v>30</v>
      </c>
      <c r="BU25">
        <v>6</v>
      </c>
      <c r="BV25">
        <v>1</v>
      </c>
      <c r="BY25">
        <v>668</v>
      </c>
      <c r="BZ25">
        <v>39</v>
      </c>
      <c r="CA25">
        <v>15</v>
      </c>
      <c r="CB25">
        <v>15</v>
      </c>
      <c r="CC25">
        <v>999</v>
      </c>
      <c r="CD25">
        <v>999</v>
      </c>
      <c r="CE25">
        <v>999</v>
      </c>
    </row>
    <row r="26" spans="1:83" x14ac:dyDescent="0.2">
      <c r="A26">
        <v>14</v>
      </c>
      <c r="B26">
        <v>7</v>
      </c>
      <c r="C26">
        <v>45</v>
      </c>
      <c r="D26">
        <v>43</v>
      </c>
      <c r="E26">
        <v>16</v>
      </c>
      <c r="I26">
        <v>5</v>
      </c>
      <c r="J26">
        <v>8</v>
      </c>
      <c r="K26">
        <v>24</v>
      </c>
      <c r="L26">
        <v>13</v>
      </c>
      <c r="M26">
        <v>13</v>
      </c>
      <c r="P26">
        <v>668</v>
      </c>
      <c r="Q26">
        <v>9540</v>
      </c>
      <c r="U26">
        <v>22</v>
      </c>
      <c r="V26">
        <v>4340</v>
      </c>
      <c r="W26">
        <v>4400</v>
      </c>
      <c r="AA26">
        <v>9240</v>
      </c>
      <c r="AB26">
        <v>8240</v>
      </c>
      <c r="AC26">
        <v>10340</v>
      </c>
      <c r="AD26">
        <v>5240</v>
      </c>
      <c r="AE26">
        <v>8640</v>
      </c>
      <c r="AG26">
        <v>6</v>
      </c>
      <c r="AH26">
        <v>5</v>
      </c>
      <c r="AI26">
        <v>19</v>
      </c>
      <c r="AJ26">
        <v>5</v>
      </c>
      <c r="AK26">
        <v>4</v>
      </c>
      <c r="AN26">
        <v>1</v>
      </c>
      <c r="AO26">
        <v>2</v>
      </c>
      <c r="AP26">
        <v>7</v>
      </c>
      <c r="AQ26">
        <v>8</v>
      </c>
      <c r="AR26">
        <v>4</v>
      </c>
      <c r="AV26">
        <v>7</v>
      </c>
      <c r="AW26">
        <v>8</v>
      </c>
      <c r="AX26">
        <v>24</v>
      </c>
      <c r="AY26">
        <v>6</v>
      </c>
      <c r="AZ26">
        <v>5</v>
      </c>
      <c r="BC26">
        <v>12</v>
      </c>
      <c r="BD26">
        <v>7</v>
      </c>
      <c r="BE26">
        <v>23</v>
      </c>
      <c r="BF26">
        <v>14</v>
      </c>
      <c r="BG26">
        <v>12</v>
      </c>
      <c r="BJ26">
        <v>44</v>
      </c>
      <c r="BK26">
        <v>52</v>
      </c>
      <c r="BL26">
        <v>104</v>
      </c>
      <c r="BM26">
        <v>66</v>
      </c>
      <c r="BN26">
        <v>87</v>
      </c>
      <c r="BQ26">
        <v>669</v>
      </c>
      <c r="BR26">
        <v>7</v>
      </c>
      <c r="BS26">
        <v>5</v>
      </c>
      <c r="BT26">
        <v>26</v>
      </c>
      <c r="BU26">
        <v>3</v>
      </c>
      <c r="BV26">
        <v>67.25</v>
      </c>
      <c r="BY26">
        <v>669</v>
      </c>
      <c r="BZ26">
        <v>36</v>
      </c>
      <c r="CA26">
        <v>13</v>
      </c>
      <c r="CB26">
        <v>8</v>
      </c>
      <c r="CC26">
        <v>991</v>
      </c>
      <c r="CD26">
        <v>991</v>
      </c>
      <c r="CE26">
        <v>999</v>
      </c>
    </row>
    <row r="27" spans="1:83" x14ac:dyDescent="0.2">
      <c r="A27">
        <v>125</v>
      </c>
      <c r="B27">
        <v>14</v>
      </c>
      <c r="C27">
        <v>109</v>
      </c>
      <c r="D27">
        <v>13</v>
      </c>
      <c r="E27">
        <v>6</v>
      </c>
      <c r="I27">
        <v>35</v>
      </c>
      <c r="J27">
        <v>7</v>
      </c>
      <c r="K27">
        <v>6</v>
      </c>
      <c r="L27">
        <v>3</v>
      </c>
      <c r="M27">
        <v>6</v>
      </c>
      <c r="P27">
        <v>669</v>
      </c>
      <c r="Q27">
        <v>7440</v>
      </c>
      <c r="U27">
        <v>23</v>
      </c>
      <c r="V27">
        <v>5640</v>
      </c>
      <c r="W27">
        <v>5100</v>
      </c>
      <c r="AA27">
        <v>11640</v>
      </c>
      <c r="AB27">
        <v>9240</v>
      </c>
      <c r="AC27">
        <v>19740</v>
      </c>
      <c r="AD27">
        <v>16740</v>
      </c>
      <c r="AE27">
        <v>14340</v>
      </c>
      <c r="AG27">
        <v>3</v>
      </c>
      <c r="AH27">
        <v>12</v>
      </c>
      <c r="AI27">
        <v>2</v>
      </c>
      <c r="AJ27">
        <v>2</v>
      </c>
      <c r="AK27">
        <v>2</v>
      </c>
      <c r="AN27">
        <v>153</v>
      </c>
      <c r="AO27">
        <v>7</v>
      </c>
      <c r="AP27">
        <v>124</v>
      </c>
      <c r="AQ27">
        <v>2</v>
      </c>
      <c r="AR27">
        <v>2</v>
      </c>
      <c r="AV27">
        <v>21</v>
      </c>
      <c r="AW27">
        <v>14</v>
      </c>
      <c r="AX27">
        <v>6</v>
      </c>
      <c r="AY27">
        <v>6</v>
      </c>
      <c r="AZ27">
        <v>4</v>
      </c>
      <c r="BC27">
        <v>7</v>
      </c>
      <c r="BD27">
        <v>5</v>
      </c>
      <c r="BE27">
        <v>7</v>
      </c>
      <c r="BF27">
        <v>2</v>
      </c>
      <c r="BG27">
        <v>8</v>
      </c>
      <c r="BJ27">
        <v>63</v>
      </c>
      <c r="BK27">
        <v>49</v>
      </c>
      <c r="BL27">
        <v>52</v>
      </c>
      <c r="BM27">
        <v>20</v>
      </c>
      <c r="BN27">
        <v>41</v>
      </c>
      <c r="BQ27">
        <v>670</v>
      </c>
      <c r="BR27">
        <v>12</v>
      </c>
      <c r="BS27">
        <v>13</v>
      </c>
      <c r="BT27">
        <v>27</v>
      </c>
      <c r="BU27">
        <v>3</v>
      </c>
      <c r="BV27">
        <v>79.09</v>
      </c>
      <c r="BY27">
        <v>670</v>
      </c>
      <c r="BZ27">
        <v>39</v>
      </c>
      <c r="CA27">
        <v>11</v>
      </c>
      <c r="CB27">
        <v>12</v>
      </c>
      <c r="CC27">
        <v>991</v>
      </c>
      <c r="CD27">
        <v>991</v>
      </c>
      <c r="CE27">
        <v>999</v>
      </c>
    </row>
    <row r="28" spans="1:83" x14ac:dyDescent="0.2">
      <c r="A28">
        <v>207</v>
      </c>
      <c r="B28">
        <v>72</v>
      </c>
      <c r="C28">
        <v>42</v>
      </c>
      <c r="D28">
        <v>488</v>
      </c>
      <c r="E28">
        <v>175</v>
      </c>
      <c r="I28">
        <v>31</v>
      </c>
      <c r="J28">
        <v>54</v>
      </c>
      <c r="K28">
        <v>7</v>
      </c>
      <c r="L28">
        <v>73</v>
      </c>
      <c r="M28">
        <v>16</v>
      </c>
      <c r="P28">
        <v>670</v>
      </c>
      <c r="Q28">
        <v>4540</v>
      </c>
      <c r="U28">
        <v>24</v>
      </c>
      <c r="V28">
        <v>5140</v>
      </c>
      <c r="W28">
        <v>5300</v>
      </c>
      <c r="AA28">
        <v>9840</v>
      </c>
      <c r="AB28">
        <v>8940</v>
      </c>
      <c r="AC28">
        <v>4740</v>
      </c>
      <c r="AD28">
        <v>13740</v>
      </c>
      <c r="AE28">
        <v>11340</v>
      </c>
      <c r="AG28">
        <v>12</v>
      </c>
      <c r="AH28">
        <v>48</v>
      </c>
      <c r="AI28">
        <v>4</v>
      </c>
      <c r="AJ28">
        <v>27</v>
      </c>
      <c r="AK28">
        <v>14</v>
      </c>
      <c r="AN28">
        <v>40</v>
      </c>
      <c r="AO28">
        <v>14</v>
      </c>
      <c r="AP28">
        <v>5</v>
      </c>
      <c r="AQ28">
        <v>69</v>
      </c>
      <c r="AR28">
        <v>6</v>
      </c>
      <c r="AV28">
        <v>29</v>
      </c>
      <c r="AW28">
        <v>72</v>
      </c>
      <c r="AX28">
        <v>7</v>
      </c>
      <c r="AY28">
        <v>86</v>
      </c>
      <c r="AZ28">
        <v>21</v>
      </c>
      <c r="BC28">
        <v>16</v>
      </c>
      <c r="BD28">
        <v>10</v>
      </c>
      <c r="BE28">
        <v>12</v>
      </c>
      <c r="BF28">
        <v>18</v>
      </c>
      <c r="BG28">
        <v>29</v>
      </c>
      <c r="BJ28">
        <v>283</v>
      </c>
      <c r="BK28">
        <v>239</v>
      </c>
      <c r="BL28">
        <v>39</v>
      </c>
      <c r="BM28">
        <v>334</v>
      </c>
      <c r="BN28">
        <v>90</v>
      </c>
      <c r="BQ28">
        <v>671</v>
      </c>
      <c r="BR28">
        <v>80</v>
      </c>
      <c r="BS28">
        <v>44</v>
      </c>
      <c r="BT28">
        <v>35</v>
      </c>
      <c r="BU28">
        <v>18</v>
      </c>
      <c r="BV28">
        <v>1</v>
      </c>
      <c r="BY28">
        <v>671</v>
      </c>
      <c r="BZ28">
        <v>131</v>
      </c>
      <c r="CA28">
        <v>20</v>
      </c>
      <c r="CB28">
        <v>70</v>
      </c>
      <c r="CC28">
        <v>999</v>
      </c>
      <c r="CD28">
        <v>999</v>
      </c>
      <c r="CE28">
        <v>999</v>
      </c>
    </row>
    <row r="29" spans="1:83" x14ac:dyDescent="0.2">
      <c r="A29">
        <v>16</v>
      </c>
      <c r="B29">
        <v>119</v>
      </c>
      <c r="C29">
        <v>213</v>
      </c>
      <c r="D29">
        <v>111</v>
      </c>
      <c r="E29">
        <v>67</v>
      </c>
      <c r="I29">
        <v>11</v>
      </c>
      <c r="J29">
        <v>21</v>
      </c>
      <c r="K29">
        <v>9</v>
      </c>
      <c r="L29">
        <v>10</v>
      </c>
      <c r="M29">
        <v>22</v>
      </c>
      <c r="P29">
        <v>671</v>
      </c>
      <c r="Q29">
        <v>6540</v>
      </c>
      <c r="U29">
        <v>25</v>
      </c>
      <c r="V29">
        <v>6540</v>
      </c>
      <c r="W29">
        <v>5100</v>
      </c>
      <c r="AA29">
        <v>3340</v>
      </c>
      <c r="AB29">
        <v>10740</v>
      </c>
      <c r="AC29">
        <v>3540</v>
      </c>
      <c r="AD29">
        <v>6640</v>
      </c>
      <c r="AE29">
        <v>6840</v>
      </c>
      <c r="AG29">
        <v>4</v>
      </c>
      <c r="AH29">
        <v>8</v>
      </c>
      <c r="AI29">
        <v>7</v>
      </c>
      <c r="AJ29">
        <v>5</v>
      </c>
      <c r="AK29">
        <v>6</v>
      </c>
      <c r="AN29">
        <v>4</v>
      </c>
      <c r="AO29">
        <v>13</v>
      </c>
      <c r="AP29">
        <v>9</v>
      </c>
      <c r="AQ29">
        <v>6</v>
      </c>
      <c r="AR29">
        <v>4</v>
      </c>
      <c r="AV29">
        <v>4</v>
      </c>
      <c r="AW29">
        <v>23</v>
      </c>
      <c r="AX29">
        <v>15</v>
      </c>
      <c r="AY29">
        <v>14</v>
      </c>
      <c r="AZ29">
        <v>6</v>
      </c>
      <c r="BC29">
        <v>23</v>
      </c>
      <c r="BD29">
        <v>12</v>
      </c>
      <c r="BE29">
        <v>7</v>
      </c>
      <c r="BF29">
        <v>10</v>
      </c>
      <c r="BG29">
        <v>16</v>
      </c>
      <c r="BJ29">
        <v>62</v>
      </c>
      <c r="BK29">
        <v>158</v>
      </c>
      <c r="BL29">
        <v>120</v>
      </c>
      <c r="BM29">
        <v>109</v>
      </c>
      <c r="BN29">
        <v>79</v>
      </c>
      <c r="BQ29">
        <v>672</v>
      </c>
      <c r="BR29">
        <v>22</v>
      </c>
      <c r="BS29">
        <v>3</v>
      </c>
      <c r="BT29">
        <v>28</v>
      </c>
      <c r="BU29">
        <v>13</v>
      </c>
      <c r="BV29">
        <v>1</v>
      </c>
      <c r="BY29">
        <v>672</v>
      </c>
      <c r="BZ29">
        <v>220</v>
      </c>
      <c r="CA29">
        <v>14</v>
      </c>
      <c r="CB29">
        <v>36</v>
      </c>
      <c r="CC29">
        <v>999</v>
      </c>
      <c r="CD29">
        <v>999</v>
      </c>
      <c r="CE29">
        <v>999</v>
      </c>
    </row>
    <row r="30" spans="1:83" x14ac:dyDescent="0.2">
      <c r="A30">
        <v>48</v>
      </c>
      <c r="B30">
        <v>27</v>
      </c>
      <c r="C30">
        <v>28</v>
      </c>
      <c r="D30">
        <v>72</v>
      </c>
      <c r="E30">
        <v>49</v>
      </c>
      <c r="I30">
        <v>9</v>
      </c>
      <c r="J30">
        <v>13</v>
      </c>
      <c r="K30">
        <v>30</v>
      </c>
      <c r="L30">
        <v>61</v>
      </c>
      <c r="M30">
        <v>71</v>
      </c>
      <c r="P30">
        <v>672</v>
      </c>
      <c r="Q30">
        <v>7240</v>
      </c>
      <c r="U30">
        <v>26</v>
      </c>
      <c r="V30">
        <v>7940</v>
      </c>
      <c r="W30">
        <v>7900</v>
      </c>
      <c r="AA30">
        <v>5340</v>
      </c>
      <c r="AB30">
        <v>6040</v>
      </c>
      <c r="AC30">
        <v>15840</v>
      </c>
      <c r="AD30">
        <v>23740</v>
      </c>
      <c r="AE30">
        <v>6440</v>
      </c>
      <c r="AG30">
        <v>6</v>
      </c>
      <c r="AH30">
        <v>3</v>
      </c>
      <c r="AI30">
        <v>3</v>
      </c>
      <c r="AJ30">
        <v>8</v>
      </c>
      <c r="AK30">
        <v>10</v>
      </c>
      <c r="AN30">
        <v>2</v>
      </c>
      <c r="AO30">
        <v>5</v>
      </c>
      <c r="AP30">
        <v>17</v>
      </c>
      <c r="AQ30">
        <v>24</v>
      </c>
      <c r="AR30">
        <v>17</v>
      </c>
      <c r="AV30">
        <v>17</v>
      </c>
      <c r="AW30">
        <v>4</v>
      </c>
      <c r="AX30">
        <v>7</v>
      </c>
      <c r="AY30">
        <v>51</v>
      </c>
      <c r="AZ30">
        <v>79</v>
      </c>
      <c r="BC30">
        <v>18</v>
      </c>
      <c r="BD30">
        <v>15</v>
      </c>
      <c r="BE30">
        <v>13</v>
      </c>
      <c r="BF30">
        <v>10</v>
      </c>
      <c r="BG30">
        <v>9</v>
      </c>
      <c r="BJ30">
        <v>49</v>
      </c>
      <c r="BK30">
        <v>49</v>
      </c>
      <c r="BL30">
        <v>55</v>
      </c>
      <c r="BM30">
        <v>198</v>
      </c>
      <c r="BN30">
        <v>188</v>
      </c>
      <c r="BQ30">
        <v>673</v>
      </c>
      <c r="BR30">
        <v>39</v>
      </c>
      <c r="BS30">
        <v>8</v>
      </c>
      <c r="BT30">
        <v>45</v>
      </c>
      <c r="BU30">
        <v>12</v>
      </c>
      <c r="BV30">
        <v>82</v>
      </c>
      <c r="BY30">
        <v>673</v>
      </c>
      <c r="BZ30">
        <v>199</v>
      </c>
      <c r="CA30">
        <v>13</v>
      </c>
      <c r="CB30">
        <v>37</v>
      </c>
      <c r="CC30">
        <v>999</v>
      </c>
      <c r="CD30">
        <v>999</v>
      </c>
      <c r="CE30">
        <v>999</v>
      </c>
    </row>
    <row r="31" spans="1:83" x14ac:dyDescent="0.2">
      <c r="A31">
        <v>56</v>
      </c>
      <c r="B31">
        <v>40</v>
      </c>
      <c r="C31">
        <v>40</v>
      </c>
      <c r="D31">
        <v>42</v>
      </c>
      <c r="E31">
        <v>36</v>
      </c>
      <c r="I31">
        <v>16</v>
      </c>
      <c r="J31">
        <v>10</v>
      </c>
      <c r="K31">
        <v>11</v>
      </c>
      <c r="L31">
        <v>20</v>
      </c>
      <c r="M31">
        <v>26</v>
      </c>
      <c r="P31">
        <v>673</v>
      </c>
      <c r="Q31">
        <v>4740</v>
      </c>
      <c r="U31">
        <v>27</v>
      </c>
      <c r="V31">
        <v>12840</v>
      </c>
      <c r="W31">
        <v>11600</v>
      </c>
      <c r="AA31">
        <v>4140</v>
      </c>
      <c r="AB31">
        <v>6540</v>
      </c>
      <c r="AC31">
        <v>8540</v>
      </c>
      <c r="AD31">
        <v>11000</v>
      </c>
      <c r="AE31">
        <v>13340</v>
      </c>
      <c r="AG31">
        <v>7</v>
      </c>
      <c r="AH31">
        <v>9</v>
      </c>
      <c r="AI31">
        <v>8</v>
      </c>
      <c r="AJ31">
        <v>4</v>
      </c>
      <c r="AK31">
        <v>5</v>
      </c>
      <c r="AN31">
        <v>9</v>
      </c>
      <c r="AO31">
        <v>4</v>
      </c>
      <c r="AP31">
        <v>5</v>
      </c>
      <c r="AQ31">
        <v>11</v>
      </c>
      <c r="AR31">
        <v>14</v>
      </c>
      <c r="AV31">
        <v>18</v>
      </c>
      <c r="AW31">
        <v>14</v>
      </c>
      <c r="AX31">
        <v>13</v>
      </c>
      <c r="AY31">
        <v>17</v>
      </c>
      <c r="AZ31">
        <v>17</v>
      </c>
      <c r="BC31">
        <v>11</v>
      </c>
      <c r="BD31">
        <v>12</v>
      </c>
      <c r="BE31">
        <v>11</v>
      </c>
      <c r="BF31">
        <v>11</v>
      </c>
      <c r="BG31">
        <v>6</v>
      </c>
      <c r="BJ31">
        <v>125</v>
      </c>
      <c r="BK31">
        <v>68</v>
      </c>
      <c r="BL31">
        <v>74</v>
      </c>
      <c r="BM31">
        <v>128</v>
      </c>
      <c r="BN31">
        <v>307</v>
      </c>
      <c r="BQ31">
        <v>674</v>
      </c>
      <c r="BR31">
        <v>7</v>
      </c>
      <c r="BS31">
        <v>1</v>
      </c>
      <c r="BT31">
        <v>12</v>
      </c>
      <c r="BU31">
        <v>3</v>
      </c>
      <c r="BV31">
        <v>1</v>
      </c>
      <c r="BY31">
        <v>674</v>
      </c>
      <c r="BZ31">
        <v>90</v>
      </c>
      <c r="CA31">
        <v>8</v>
      </c>
      <c r="CB31">
        <v>10</v>
      </c>
      <c r="CC31">
        <v>999</v>
      </c>
      <c r="CD31">
        <v>999</v>
      </c>
      <c r="CE31">
        <v>999</v>
      </c>
    </row>
    <row r="32" spans="1:83" x14ac:dyDescent="0.2">
      <c r="A32">
        <v>16</v>
      </c>
      <c r="B32">
        <v>50</v>
      </c>
      <c r="C32">
        <v>112</v>
      </c>
      <c r="D32">
        <v>37</v>
      </c>
      <c r="E32">
        <v>87</v>
      </c>
      <c r="I32">
        <v>18</v>
      </c>
      <c r="J32">
        <v>12</v>
      </c>
      <c r="K32">
        <v>20</v>
      </c>
      <c r="L32">
        <v>28</v>
      </c>
      <c r="M32">
        <v>16</v>
      </c>
      <c r="P32">
        <v>674</v>
      </c>
      <c r="Q32">
        <v>12040</v>
      </c>
      <c r="U32">
        <v>28</v>
      </c>
      <c r="V32">
        <v>5740</v>
      </c>
      <c r="W32">
        <v>5800</v>
      </c>
      <c r="AA32">
        <v>12940</v>
      </c>
      <c r="AB32">
        <v>7440</v>
      </c>
      <c r="AC32">
        <v>16340</v>
      </c>
      <c r="AD32">
        <v>9540</v>
      </c>
      <c r="AE32">
        <v>9040</v>
      </c>
      <c r="AG32">
        <v>1</v>
      </c>
      <c r="AH32">
        <v>6</v>
      </c>
      <c r="AI32">
        <v>4</v>
      </c>
      <c r="AJ32">
        <v>3</v>
      </c>
      <c r="AK32">
        <v>11</v>
      </c>
      <c r="AN32">
        <v>3</v>
      </c>
      <c r="AO32">
        <v>8</v>
      </c>
      <c r="AP32">
        <v>31</v>
      </c>
      <c r="AQ32">
        <v>12</v>
      </c>
      <c r="AR32">
        <v>21</v>
      </c>
      <c r="AV32">
        <v>6</v>
      </c>
      <c r="AW32">
        <v>11</v>
      </c>
      <c r="AX32">
        <v>14</v>
      </c>
      <c r="AY32">
        <v>27</v>
      </c>
      <c r="AZ32">
        <v>27</v>
      </c>
      <c r="BC32">
        <v>8</v>
      </c>
      <c r="BD32">
        <v>14</v>
      </c>
      <c r="BE32">
        <v>19</v>
      </c>
      <c r="BF32">
        <v>14</v>
      </c>
      <c r="BG32">
        <v>13</v>
      </c>
      <c r="BJ32">
        <v>112</v>
      </c>
      <c r="BK32">
        <v>79</v>
      </c>
      <c r="BL32">
        <v>114</v>
      </c>
      <c r="BM32">
        <v>98</v>
      </c>
      <c r="BN32">
        <v>534</v>
      </c>
      <c r="BQ32">
        <v>675</v>
      </c>
      <c r="BR32">
        <v>9</v>
      </c>
      <c r="BS32">
        <v>5</v>
      </c>
      <c r="BT32">
        <v>25</v>
      </c>
      <c r="BU32">
        <v>2</v>
      </c>
      <c r="BV32">
        <v>67.45</v>
      </c>
      <c r="BY32">
        <v>675</v>
      </c>
      <c r="BZ32">
        <v>55</v>
      </c>
      <c r="CA32">
        <v>6</v>
      </c>
      <c r="CB32">
        <v>4</v>
      </c>
      <c r="CC32">
        <v>991</v>
      </c>
      <c r="CD32">
        <v>991</v>
      </c>
      <c r="CE32">
        <v>999</v>
      </c>
    </row>
    <row r="33" spans="1:83" x14ac:dyDescent="0.2">
      <c r="A33">
        <v>64</v>
      </c>
      <c r="B33">
        <v>12</v>
      </c>
      <c r="C33">
        <v>12</v>
      </c>
      <c r="D33">
        <v>11</v>
      </c>
      <c r="E33">
        <v>41</v>
      </c>
      <c r="I33">
        <v>32</v>
      </c>
      <c r="J33">
        <v>17</v>
      </c>
      <c r="K33">
        <v>16</v>
      </c>
      <c r="L33">
        <v>19</v>
      </c>
      <c r="M33">
        <v>20</v>
      </c>
      <c r="P33">
        <v>675</v>
      </c>
      <c r="Q33">
        <v>9040</v>
      </c>
      <c r="U33">
        <v>29</v>
      </c>
      <c r="V33">
        <v>5140</v>
      </c>
      <c r="W33">
        <v>5200</v>
      </c>
      <c r="AA33">
        <v>9040</v>
      </c>
      <c r="AB33">
        <v>6140</v>
      </c>
      <c r="AC33">
        <v>13540</v>
      </c>
      <c r="AD33">
        <v>11240</v>
      </c>
      <c r="AE33">
        <v>12840</v>
      </c>
      <c r="AG33">
        <v>8</v>
      </c>
      <c r="AH33">
        <v>1</v>
      </c>
      <c r="AI33">
        <v>6</v>
      </c>
      <c r="AJ33">
        <v>3</v>
      </c>
      <c r="AK33">
        <v>7</v>
      </c>
      <c r="AN33">
        <v>13</v>
      </c>
      <c r="AO33">
        <v>2</v>
      </c>
      <c r="AP33">
        <v>5</v>
      </c>
      <c r="AQ33">
        <v>6</v>
      </c>
      <c r="AR33">
        <v>7</v>
      </c>
      <c r="AV33">
        <v>43</v>
      </c>
      <c r="AW33">
        <v>1</v>
      </c>
      <c r="AX33">
        <v>15</v>
      </c>
      <c r="AY33">
        <v>19</v>
      </c>
      <c r="AZ33">
        <v>28</v>
      </c>
      <c r="BC33">
        <v>11</v>
      </c>
      <c r="BD33">
        <v>5</v>
      </c>
      <c r="BE33">
        <v>13</v>
      </c>
      <c r="BF33">
        <v>13</v>
      </c>
      <c r="BG33">
        <v>10</v>
      </c>
      <c r="BJ33">
        <v>204</v>
      </c>
      <c r="BK33">
        <v>36</v>
      </c>
      <c r="BL33">
        <v>49</v>
      </c>
      <c r="BM33">
        <v>63</v>
      </c>
      <c r="BN33">
        <v>77</v>
      </c>
      <c r="BQ33">
        <v>525</v>
      </c>
      <c r="BR33">
        <v>39</v>
      </c>
      <c r="BS33">
        <v>7</v>
      </c>
      <c r="BT33">
        <v>49</v>
      </c>
      <c r="BU33">
        <v>16</v>
      </c>
      <c r="BV33">
        <v>72.739999999999995</v>
      </c>
      <c r="BY33">
        <v>525</v>
      </c>
      <c r="BZ33">
        <v>239</v>
      </c>
      <c r="CA33">
        <v>9</v>
      </c>
      <c r="CB33">
        <v>31</v>
      </c>
      <c r="CC33">
        <v>999</v>
      </c>
      <c r="CD33">
        <v>999</v>
      </c>
      <c r="CE33">
        <v>999</v>
      </c>
    </row>
    <row r="34" spans="1:83" x14ac:dyDescent="0.2">
      <c r="A34">
        <v>20</v>
      </c>
      <c r="B34">
        <v>81</v>
      </c>
      <c r="C34">
        <v>99</v>
      </c>
      <c r="D34">
        <v>131</v>
      </c>
      <c r="I34">
        <v>33</v>
      </c>
      <c r="J34">
        <v>14</v>
      </c>
      <c r="K34">
        <v>31</v>
      </c>
      <c r="L34">
        <v>72</v>
      </c>
      <c r="P34">
        <v>525</v>
      </c>
      <c r="Q34">
        <v>3940</v>
      </c>
      <c r="U34">
        <v>30</v>
      </c>
      <c r="V34">
        <v>4540</v>
      </c>
      <c r="W34">
        <v>4400</v>
      </c>
      <c r="AA34">
        <v>8540</v>
      </c>
      <c r="AB34">
        <v>11740</v>
      </c>
      <c r="AC34">
        <v>5040</v>
      </c>
      <c r="AD34">
        <v>4640</v>
      </c>
      <c r="AE34">
        <v>740</v>
      </c>
      <c r="AG34">
        <v>3</v>
      </c>
      <c r="AH34">
        <v>8</v>
      </c>
      <c r="AI34">
        <v>5</v>
      </c>
      <c r="AJ34">
        <v>5</v>
      </c>
      <c r="AN34">
        <v>6</v>
      </c>
      <c r="AO34">
        <v>18</v>
      </c>
      <c r="AP34">
        <v>27</v>
      </c>
      <c r="AQ34">
        <v>35</v>
      </c>
      <c r="AV34">
        <v>35</v>
      </c>
      <c r="AW34">
        <v>17</v>
      </c>
      <c r="AX34">
        <v>32</v>
      </c>
      <c r="AY34">
        <v>69</v>
      </c>
      <c r="BC34">
        <v>10</v>
      </c>
      <c r="BD34">
        <v>12</v>
      </c>
      <c r="BE34">
        <v>11</v>
      </c>
      <c r="BF34">
        <v>11</v>
      </c>
      <c r="BJ34">
        <v>82</v>
      </c>
      <c r="BK34">
        <v>39</v>
      </c>
      <c r="BL34">
        <v>242</v>
      </c>
      <c r="BM34">
        <v>269</v>
      </c>
      <c r="BQ34">
        <v>526</v>
      </c>
      <c r="BR34">
        <v>75</v>
      </c>
      <c r="BS34">
        <v>15</v>
      </c>
      <c r="BT34">
        <v>42</v>
      </c>
      <c r="BU34">
        <v>17</v>
      </c>
      <c r="BV34">
        <v>1</v>
      </c>
      <c r="BY34">
        <v>526</v>
      </c>
      <c r="BZ34">
        <v>193</v>
      </c>
      <c r="CA34">
        <v>11</v>
      </c>
      <c r="CB34">
        <v>45</v>
      </c>
      <c r="CC34">
        <v>991</v>
      </c>
      <c r="CD34">
        <v>999</v>
      </c>
      <c r="CE34">
        <v>999</v>
      </c>
    </row>
    <row r="35" spans="1:83" x14ac:dyDescent="0.2">
      <c r="A35">
        <v>61</v>
      </c>
      <c r="B35">
        <v>108</v>
      </c>
      <c r="C35">
        <v>96</v>
      </c>
      <c r="D35">
        <v>68</v>
      </c>
      <c r="E35">
        <v>77</v>
      </c>
      <c r="I35">
        <v>19</v>
      </c>
      <c r="J35">
        <v>11</v>
      </c>
      <c r="K35">
        <v>16</v>
      </c>
      <c r="L35">
        <v>17</v>
      </c>
      <c r="M35">
        <v>19</v>
      </c>
      <c r="P35">
        <v>526</v>
      </c>
      <c r="Q35">
        <v>17740</v>
      </c>
      <c r="U35">
        <v>31</v>
      </c>
      <c r="V35">
        <v>4040</v>
      </c>
      <c r="W35">
        <v>3700</v>
      </c>
      <c r="AA35">
        <v>4840</v>
      </c>
      <c r="AB35">
        <v>1740</v>
      </c>
      <c r="AC35">
        <v>3340</v>
      </c>
      <c r="AD35">
        <v>3640</v>
      </c>
      <c r="AE35">
        <v>1940</v>
      </c>
      <c r="AG35">
        <v>8</v>
      </c>
      <c r="AH35">
        <v>3</v>
      </c>
      <c r="AI35">
        <v>4</v>
      </c>
      <c r="AJ35">
        <v>7</v>
      </c>
      <c r="AK35">
        <v>4</v>
      </c>
      <c r="AN35">
        <v>9</v>
      </c>
      <c r="AO35">
        <v>22</v>
      </c>
      <c r="AP35">
        <v>9</v>
      </c>
      <c r="AQ35">
        <v>10</v>
      </c>
      <c r="AR35">
        <v>15</v>
      </c>
      <c r="AV35">
        <v>27</v>
      </c>
      <c r="AW35">
        <v>9</v>
      </c>
      <c r="AX35">
        <v>16</v>
      </c>
      <c r="AY35">
        <v>18</v>
      </c>
      <c r="AZ35">
        <v>21</v>
      </c>
      <c r="BC35">
        <v>11</v>
      </c>
      <c r="BD35">
        <v>13</v>
      </c>
      <c r="BE35">
        <v>14</v>
      </c>
      <c r="BF35">
        <v>17</v>
      </c>
      <c r="BG35">
        <v>9</v>
      </c>
      <c r="BJ35">
        <v>58</v>
      </c>
      <c r="BK35">
        <v>44</v>
      </c>
      <c r="BL35">
        <v>68</v>
      </c>
      <c r="BM35">
        <v>85</v>
      </c>
      <c r="BN35">
        <v>171</v>
      </c>
      <c r="BQ35">
        <v>527</v>
      </c>
      <c r="BR35">
        <v>22</v>
      </c>
      <c r="BS35">
        <v>2</v>
      </c>
      <c r="BT35">
        <v>34</v>
      </c>
      <c r="BU35">
        <v>7</v>
      </c>
      <c r="BV35">
        <v>1</v>
      </c>
      <c r="BY35">
        <v>527</v>
      </c>
      <c r="BZ35">
        <v>68</v>
      </c>
      <c r="CA35">
        <v>15</v>
      </c>
      <c r="CB35">
        <v>17</v>
      </c>
      <c r="CC35">
        <v>999</v>
      </c>
      <c r="CD35">
        <v>999</v>
      </c>
      <c r="CE35">
        <v>999</v>
      </c>
    </row>
    <row r="36" spans="1:83" x14ac:dyDescent="0.2">
      <c r="A36">
        <v>33</v>
      </c>
      <c r="B36">
        <v>75</v>
      </c>
      <c r="C36">
        <v>86</v>
      </c>
      <c r="D36">
        <v>83</v>
      </c>
      <c r="E36">
        <v>142</v>
      </c>
      <c r="I36">
        <v>9</v>
      </c>
      <c r="J36">
        <v>29</v>
      </c>
      <c r="K36">
        <v>34</v>
      </c>
      <c r="L36">
        <v>13</v>
      </c>
      <c r="M36">
        <v>26</v>
      </c>
      <c r="P36">
        <v>527</v>
      </c>
      <c r="Q36">
        <v>7640</v>
      </c>
      <c r="U36">
        <v>32</v>
      </c>
      <c r="V36">
        <v>4540</v>
      </c>
      <c r="W36">
        <v>4500</v>
      </c>
      <c r="AA36">
        <v>3440</v>
      </c>
      <c r="AB36">
        <v>6640</v>
      </c>
      <c r="AC36">
        <v>2640</v>
      </c>
      <c r="AD36">
        <v>4240</v>
      </c>
      <c r="AE36">
        <v>3140</v>
      </c>
      <c r="AG36">
        <v>4</v>
      </c>
      <c r="AH36">
        <v>7</v>
      </c>
      <c r="AI36">
        <v>4</v>
      </c>
      <c r="AJ36">
        <v>4</v>
      </c>
      <c r="AK36">
        <v>4</v>
      </c>
      <c r="AN36">
        <v>6</v>
      </c>
      <c r="AO36">
        <v>15</v>
      </c>
      <c r="AP36">
        <v>24</v>
      </c>
      <c r="AQ36">
        <v>13</v>
      </c>
      <c r="AR36">
        <v>35</v>
      </c>
      <c r="AV36">
        <v>12</v>
      </c>
      <c r="AW36">
        <v>23</v>
      </c>
      <c r="AX36">
        <v>24</v>
      </c>
      <c r="AY36">
        <v>12</v>
      </c>
      <c r="AZ36">
        <v>22</v>
      </c>
      <c r="BC36">
        <v>11</v>
      </c>
      <c r="BD36">
        <v>23</v>
      </c>
      <c r="BE36">
        <v>23</v>
      </c>
      <c r="BF36">
        <v>24</v>
      </c>
      <c r="BG36">
        <v>18</v>
      </c>
      <c r="BJ36">
        <v>55</v>
      </c>
      <c r="BK36">
        <v>112</v>
      </c>
      <c r="BL36">
        <v>114</v>
      </c>
      <c r="BM36">
        <v>63</v>
      </c>
      <c r="BN36">
        <v>250</v>
      </c>
      <c r="BQ36">
        <v>528</v>
      </c>
      <c r="BR36">
        <v>21</v>
      </c>
      <c r="BS36">
        <v>8</v>
      </c>
      <c r="BT36">
        <v>33</v>
      </c>
      <c r="BU36">
        <v>4</v>
      </c>
      <c r="BV36">
        <v>77.64</v>
      </c>
      <c r="BY36">
        <v>528</v>
      </c>
      <c r="BZ36">
        <v>39</v>
      </c>
      <c r="CA36">
        <v>7</v>
      </c>
      <c r="CB36">
        <v>15</v>
      </c>
      <c r="CC36">
        <v>991</v>
      </c>
      <c r="CD36">
        <v>999</v>
      </c>
      <c r="CE36">
        <v>999</v>
      </c>
    </row>
    <row r="37" spans="1:83" x14ac:dyDescent="0.2">
      <c r="A37">
        <v>63</v>
      </c>
      <c r="B37">
        <v>25</v>
      </c>
      <c r="C37">
        <v>23</v>
      </c>
      <c r="D37">
        <v>200</v>
      </c>
      <c r="E37">
        <v>33</v>
      </c>
      <c r="F37">
        <v>56</v>
      </c>
      <c r="I37">
        <v>86</v>
      </c>
      <c r="J37">
        <v>79</v>
      </c>
      <c r="K37">
        <v>11</v>
      </c>
      <c r="L37">
        <v>66</v>
      </c>
      <c r="M37">
        <v>19</v>
      </c>
      <c r="N37">
        <v>10</v>
      </c>
      <c r="P37">
        <v>528</v>
      </c>
      <c r="Q37">
        <v>13040</v>
      </c>
      <c r="U37">
        <v>33</v>
      </c>
      <c r="V37">
        <v>1640</v>
      </c>
      <c r="W37">
        <v>1500</v>
      </c>
      <c r="AA37">
        <v>6740</v>
      </c>
      <c r="AB37">
        <v>3140</v>
      </c>
      <c r="AC37">
        <v>5640</v>
      </c>
      <c r="AD37">
        <v>7440</v>
      </c>
      <c r="AE37">
        <v>9840</v>
      </c>
      <c r="AG37">
        <v>9</v>
      </c>
      <c r="AH37">
        <v>5</v>
      </c>
      <c r="AI37">
        <v>5</v>
      </c>
      <c r="AJ37">
        <v>8</v>
      </c>
      <c r="AK37">
        <v>4</v>
      </c>
      <c r="AL37">
        <v>3</v>
      </c>
      <c r="AN37">
        <v>27</v>
      </c>
      <c r="AO37">
        <v>16</v>
      </c>
      <c r="AP37">
        <v>10</v>
      </c>
      <c r="AQ37">
        <v>40</v>
      </c>
      <c r="AR37">
        <v>7</v>
      </c>
      <c r="AS37">
        <v>13</v>
      </c>
      <c r="AV37">
        <v>79</v>
      </c>
      <c r="AW37">
        <v>61</v>
      </c>
      <c r="AX37">
        <v>21</v>
      </c>
      <c r="AY37">
        <v>565</v>
      </c>
      <c r="AZ37">
        <v>17</v>
      </c>
      <c r="BA37">
        <v>21</v>
      </c>
      <c r="BC37">
        <v>15</v>
      </c>
      <c r="BD37">
        <v>18</v>
      </c>
      <c r="BE37">
        <v>19</v>
      </c>
      <c r="BF37">
        <v>15</v>
      </c>
      <c r="BG37">
        <v>10</v>
      </c>
      <c r="BJ37">
        <v>266</v>
      </c>
      <c r="BK37">
        <v>166</v>
      </c>
      <c r="BL37">
        <v>66</v>
      </c>
      <c r="BM37">
        <v>220</v>
      </c>
      <c r="BN37">
        <v>136</v>
      </c>
      <c r="BQ37">
        <v>529</v>
      </c>
      <c r="BR37">
        <v>13</v>
      </c>
      <c r="BS37">
        <v>5</v>
      </c>
      <c r="BT37">
        <v>34</v>
      </c>
      <c r="BU37">
        <v>5</v>
      </c>
      <c r="BV37">
        <v>77.3</v>
      </c>
      <c r="BY37">
        <v>529</v>
      </c>
      <c r="BZ37">
        <v>30</v>
      </c>
      <c r="CA37">
        <v>10</v>
      </c>
      <c r="CB37">
        <v>10</v>
      </c>
      <c r="CC37">
        <v>991</v>
      </c>
      <c r="CD37">
        <v>999</v>
      </c>
      <c r="CE37">
        <v>999</v>
      </c>
    </row>
    <row r="38" spans="1:83" x14ac:dyDescent="0.2">
      <c r="A38">
        <v>24</v>
      </c>
      <c r="B38">
        <v>131</v>
      </c>
      <c r="C38">
        <v>35</v>
      </c>
      <c r="D38">
        <v>61</v>
      </c>
      <c r="E38">
        <v>72</v>
      </c>
      <c r="I38">
        <v>10</v>
      </c>
      <c r="J38">
        <v>11</v>
      </c>
      <c r="K38">
        <v>7</v>
      </c>
      <c r="L38">
        <v>12</v>
      </c>
      <c r="M38">
        <v>31</v>
      </c>
      <c r="P38">
        <v>529</v>
      </c>
      <c r="Q38">
        <v>14440</v>
      </c>
      <c r="U38">
        <v>34</v>
      </c>
      <c r="V38">
        <v>4040</v>
      </c>
      <c r="W38">
        <v>3800</v>
      </c>
      <c r="AA38">
        <v>4840</v>
      </c>
      <c r="AB38">
        <v>7840</v>
      </c>
      <c r="AC38">
        <v>8840</v>
      </c>
      <c r="AD38">
        <v>4340</v>
      </c>
      <c r="AE38">
        <v>5640</v>
      </c>
      <c r="AG38">
        <v>5</v>
      </c>
      <c r="AH38">
        <v>4</v>
      </c>
      <c r="AI38">
        <v>4</v>
      </c>
      <c r="AJ38">
        <v>6</v>
      </c>
      <c r="AK38">
        <v>6</v>
      </c>
      <c r="AN38">
        <v>4</v>
      </c>
      <c r="AO38">
        <v>29</v>
      </c>
      <c r="AP38">
        <v>5</v>
      </c>
      <c r="AQ38">
        <v>9</v>
      </c>
      <c r="AR38">
        <v>12</v>
      </c>
      <c r="AV38">
        <v>14</v>
      </c>
      <c r="AW38">
        <v>11</v>
      </c>
      <c r="AX38">
        <v>10</v>
      </c>
      <c r="AY38">
        <v>14</v>
      </c>
      <c r="AZ38">
        <v>15</v>
      </c>
      <c r="BC38">
        <v>9</v>
      </c>
      <c r="BD38">
        <v>9</v>
      </c>
      <c r="BE38">
        <v>8</v>
      </c>
      <c r="BF38">
        <v>6</v>
      </c>
      <c r="BG38">
        <v>12</v>
      </c>
      <c r="BH38">
        <v>9</v>
      </c>
      <c r="BJ38">
        <v>68</v>
      </c>
      <c r="BK38">
        <v>55</v>
      </c>
      <c r="BL38">
        <v>63</v>
      </c>
      <c r="BM38">
        <v>47</v>
      </c>
      <c r="BN38">
        <v>85</v>
      </c>
      <c r="BO38">
        <v>239</v>
      </c>
      <c r="BQ38">
        <v>530</v>
      </c>
      <c r="BR38">
        <v>17</v>
      </c>
      <c r="BS38">
        <v>8</v>
      </c>
      <c r="BT38">
        <v>69</v>
      </c>
      <c r="BU38">
        <v>9</v>
      </c>
      <c r="BV38">
        <v>89.63</v>
      </c>
      <c r="BY38">
        <v>530</v>
      </c>
      <c r="BZ38">
        <v>47</v>
      </c>
      <c r="CA38">
        <v>13</v>
      </c>
      <c r="CB38">
        <v>13</v>
      </c>
      <c r="CC38">
        <v>991</v>
      </c>
      <c r="CD38">
        <v>999</v>
      </c>
      <c r="CE38">
        <v>999</v>
      </c>
    </row>
    <row r="39" spans="1:83" x14ac:dyDescent="0.2">
      <c r="A39">
        <v>60</v>
      </c>
      <c r="B39">
        <v>76</v>
      </c>
      <c r="C39">
        <v>48</v>
      </c>
      <c r="D39">
        <v>65</v>
      </c>
      <c r="E39">
        <v>33</v>
      </c>
      <c r="I39">
        <v>11</v>
      </c>
      <c r="J39">
        <v>10</v>
      </c>
      <c r="K39">
        <v>11</v>
      </c>
      <c r="L39">
        <v>32</v>
      </c>
      <c r="M39">
        <v>21</v>
      </c>
      <c r="P39">
        <v>530</v>
      </c>
      <c r="Q39">
        <v>18240</v>
      </c>
      <c r="U39">
        <v>35</v>
      </c>
      <c r="V39">
        <v>4740</v>
      </c>
      <c r="W39">
        <v>4500</v>
      </c>
      <c r="AA39">
        <v>5140</v>
      </c>
      <c r="AB39">
        <v>6540</v>
      </c>
      <c r="AC39">
        <v>7940</v>
      </c>
      <c r="AD39">
        <v>12840</v>
      </c>
      <c r="AE39">
        <v>5740</v>
      </c>
      <c r="AG39">
        <v>12</v>
      </c>
      <c r="AH39">
        <v>3</v>
      </c>
      <c r="AI39">
        <v>6</v>
      </c>
      <c r="AJ39">
        <v>3</v>
      </c>
      <c r="AK39">
        <v>4</v>
      </c>
      <c r="AN39">
        <v>16</v>
      </c>
      <c r="AO39">
        <v>9</v>
      </c>
      <c r="AP39">
        <v>8</v>
      </c>
      <c r="AQ39">
        <v>18</v>
      </c>
      <c r="AR39">
        <v>11</v>
      </c>
      <c r="AV39">
        <v>31</v>
      </c>
      <c r="AW39">
        <v>12</v>
      </c>
      <c r="AX39">
        <v>15</v>
      </c>
      <c r="AY39">
        <v>27</v>
      </c>
      <c r="AZ39">
        <v>28</v>
      </c>
      <c r="BC39">
        <v>8</v>
      </c>
      <c r="BD39">
        <v>8</v>
      </c>
      <c r="BE39">
        <v>12</v>
      </c>
      <c r="BF39">
        <v>15</v>
      </c>
      <c r="BG39">
        <v>9</v>
      </c>
      <c r="BJ39">
        <v>101</v>
      </c>
      <c r="BK39">
        <v>71</v>
      </c>
      <c r="BL39">
        <v>63</v>
      </c>
      <c r="BM39">
        <v>98</v>
      </c>
      <c r="BN39">
        <v>228</v>
      </c>
      <c r="BQ39">
        <v>531</v>
      </c>
      <c r="BR39">
        <v>27</v>
      </c>
      <c r="BS39">
        <v>5</v>
      </c>
      <c r="BT39">
        <v>44</v>
      </c>
      <c r="BU39">
        <v>11</v>
      </c>
      <c r="BV39">
        <v>1</v>
      </c>
      <c r="BY39">
        <v>531</v>
      </c>
      <c r="BZ39">
        <v>182</v>
      </c>
      <c r="CA39">
        <v>21</v>
      </c>
      <c r="CB39">
        <v>29</v>
      </c>
      <c r="CC39">
        <v>991</v>
      </c>
      <c r="CD39">
        <v>999</v>
      </c>
      <c r="CE39">
        <v>999</v>
      </c>
    </row>
    <row r="40" spans="1:83" x14ac:dyDescent="0.2">
      <c r="A40">
        <v>39</v>
      </c>
      <c r="B40">
        <v>30</v>
      </c>
      <c r="C40">
        <v>24</v>
      </c>
      <c r="D40">
        <v>25</v>
      </c>
      <c r="E40">
        <v>21</v>
      </c>
      <c r="I40">
        <v>14</v>
      </c>
      <c r="J40">
        <v>13</v>
      </c>
      <c r="K40">
        <v>13</v>
      </c>
      <c r="L40">
        <v>9</v>
      </c>
      <c r="M40">
        <v>11</v>
      </c>
      <c r="P40">
        <v>531</v>
      </c>
      <c r="Q40">
        <v>9740</v>
      </c>
      <c r="U40">
        <v>36</v>
      </c>
      <c r="V40">
        <v>11440</v>
      </c>
      <c r="W40">
        <v>10400</v>
      </c>
      <c r="AA40">
        <v>5140</v>
      </c>
      <c r="AB40">
        <v>4540</v>
      </c>
      <c r="AC40">
        <v>4040</v>
      </c>
      <c r="AD40">
        <v>4540</v>
      </c>
      <c r="AE40">
        <v>1640</v>
      </c>
      <c r="AG40">
        <v>3</v>
      </c>
      <c r="AH40">
        <v>3</v>
      </c>
      <c r="AI40">
        <v>3</v>
      </c>
      <c r="AJ40">
        <v>2</v>
      </c>
      <c r="AK40">
        <v>8</v>
      </c>
      <c r="AN40">
        <v>8</v>
      </c>
      <c r="AO40">
        <v>8</v>
      </c>
      <c r="AP40">
        <v>7</v>
      </c>
      <c r="AQ40">
        <v>5</v>
      </c>
      <c r="AR40">
        <v>6</v>
      </c>
      <c r="AV40">
        <v>22</v>
      </c>
      <c r="AW40">
        <v>16</v>
      </c>
      <c r="AX40">
        <v>18</v>
      </c>
      <c r="AY40">
        <v>12</v>
      </c>
      <c r="AZ40">
        <v>16</v>
      </c>
      <c r="BC40">
        <v>6</v>
      </c>
      <c r="BD40">
        <v>4</v>
      </c>
      <c r="BE40">
        <v>4</v>
      </c>
      <c r="BF40">
        <v>4</v>
      </c>
      <c r="BG40">
        <v>5</v>
      </c>
      <c r="BJ40">
        <v>109</v>
      </c>
      <c r="BK40">
        <v>71</v>
      </c>
      <c r="BL40">
        <v>60</v>
      </c>
      <c r="BM40">
        <v>41</v>
      </c>
      <c r="BN40">
        <v>36</v>
      </c>
      <c r="BQ40">
        <v>532</v>
      </c>
      <c r="BR40">
        <v>59</v>
      </c>
      <c r="BS40">
        <v>7</v>
      </c>
      <c r="BT40">
        <v>252</v>
      </c>
      <c r="BU40">
        <v>12</v>
      </c>
      <c r="BV40">
        <v>84.13</v>
      </c>
      <c r="BY40">
        <v>532</v>
      </c>
      <c r="BZ40">
        <v>161</v>
      </c>
      <c r="CA40">
        <v>14</v>
      </c>
      <c r="CB40">
        <v>45</v>
      </c>
      <c r="CC40">
        <v>991</v>
      </c>
      <c r="CD40">
        <v>999</v>
      </c>
      <c r="CE40">
        <v>999</v>
      </c>
    </row>
    <row r="41" spans="1:83" x14ac:dyDescent="0.2">
      <c r="A41">
        <v>35</v>
      </c>
      <c r="B41">
        <v>80</v>
      </c>
      <c r="C41">
        <v>57</v>
      </c>
      <c r="D41">
        <v>31</v>
      </c>
      <c r="E41">
        <v>38</v>
      </c>
      <c r="I41">
        <v>6</v>
      </c>
      <c r="J41">
        <v>9</v>
      </c>
      <c r="K41">
        <v>11</v>
      </c>
      <c r="L41">
        <v>7</v>
      </c>
      <c r="M41">
        <v>9</v>
      </c>
      <c r="P41">
        <v>532</v>
      </c>
      <c r="Q41">
        <v>22340</v>
      </c>
      <c r="U41">
        <v>37</v>
      </c>
      <c r="V41">
        <v>7140</v>
      </c>
      <c r="W41">
        <v>6800</v>
      </c>
      <c r="AA41">
        <v>4040</v>
      </c>
      <c r="AB41">
        <v>4740</v>
      </c>
      <c r="AC41">
        <v>11440</v>
      </c>
      <c r="AD41">
        <v>7140</v>
      </c>
      <c r="AE41">
        <v>4140</v>
      </c>
      <c r="AG41">
        <v>4</v>
      </c>
      <c r="AH41">
        <v>4</v>
      </c>
      <c r="AI41">
        <v>4</v>
      </c>
      <c r="AJ41">
        <v>12</v>
      </c>
      <c r="AK41">
        <v>2</v>
      </c>
      <c r="AN41">
        <v>3</v>
      </c>
      <c r="AO41">
        <v>27</v>
      </c>
      <c r="AP41">
        <v>12</v>
      </c>
      <c r="AQ41">
        <v>30</v>
      </c>
      <c r="AR41">
        <v>6</v>
      </c>
      <c r="AV41">
        <v>11</v>
      </c>
      <c r="AW41">
        <v>11</v>
      </c>
      <c r="AX41">
        <v>12</v>
      </c>
      <c r="AY41">
        <v>25</v>
      </c>
      <c r="AZ41">
        <v>9</v>
      </c>
      <c r="BC41">
        <v>4</v>
      </c>
      <c r="BD41">
        <v>5</v>
      </c>
      <c r="BE41">
        <v>5</v>
      </c>
      <c r="BF41">
        <v>4</v>
      </c>
      <c r="BG41">
        <v>7</v>
      </c>
      <c r="BJ41">
        <v>52</v>
      </c>
      <c r="BK41">
        <v>33</v>
      </c>
      <c r="BL41">
        <v>79</v>
      </c>
      <c r="BM41">
        <v>47</v>
      </c>
      <c r="BN41">
        <v>87</v>
      </c>
      <c r="BQ41">
        <v>533</v>
      </c>
      <c r="BR41">
        <v>21</v>
      </c>
      <c r="BS41">
        <v>5</v>
      </c>
      <c r="BT41">
        <v>21</v>
      </c>
      <c r="BU41">
        <v>5</v>
      </c>
      <c r="BV41">
        <v>1</v>
      </c>
      <c r="BY41">
        <v>533</v>
      </c>
      <c r="BZ41">
        <v>104</v>
      </c>
      <c r="CA41">
        <v>6</v>
      </c>
      <c r="CB41">
        <v>17</v>
      </c>
      <c r="CC41">
        <v>991</v>
      </c>
      <c r="CD41">
        <v>999</v>
      </c>
      <c r="CE41">
        <v>999</v>
      </c>
    </row>
    <row r="42" spans="1:83" x14ac:dyDescent="0.2">
      <c r="A42">
        <v>37</v>
      </c>
      <c r="B42">
        <v>64</v>
      </c>
      <c r="C42">
        <v>45</v>
      </c>
      <c r="D42">
        <v>28</v>
      </c>
      <c r="E42">
        <v>16</v>
      </c>
      <c r="F42">
        <v>37</v>
      </c>
      <c r="I42">
        <v>5</v>
      </c>
      <c r="J42">
        <v>11</v>
      </c>
      <c r="K42">
        <v>10</v>
      </c>
      <c r="L42">
        <v>8</v>
      </c>
      <c r="M42">
        <v>6</v>
      </c>
      <c r="N42">
        <v>10</v>
      </c>
      <c r="P42">
        <v>533</v>
      </c>
      <c r="Q42">
        <v>8640</v>
      </c>
      <c r="U42">
        <v>38</v>
      </c>
      <c r="V42">
        <v>4140</v>
      </c>
      <c r="W42">
        <v>4400</v>
      </c>
      <c r="AA42">
        <v>7640</v>
      </c>
      <c r="AB42">
        <v>9940</v>
      </c>
      <c r="AC42">
        <v>5940</v>
      </c>
      <c r="AD42">
        <v>3740</v>
      </c>
      <c r="AE42">
        <v>5640</v>
      </c>
      <c r="AG42">
        <v>2</v>
      </c>
      <c r="AH42">
        <v>4</v>
      </c>
      <c r="AI42">
        <v>4</v>
      </c>
      <c r="AJ42">
        <v>4</v>
      </c>
      <c r="AK42">
        <v>2</v>
      </c>
      <c r="AL42">
        <v>4</v>
      </c>
      <c r="AN42">
        <v>8</v>
      </c>
      <c r="AO42">
        <v>11</v>
      </c>
      <c r="AP42">
        <v>8</v>
      </c>
      <c r="AQ42">
        <v>5</v>
      </c>
      <c r="AR42">
        <v>3</v>
      </c>
      <c r="AS42">
        <v>7</v>
      </c>
      <c r="AV42">
        <v>8</v>
      </c>
      <c r="AW42">
        <v>13</v>
      </c>
      <c r="AX42">
        <v>12</v>
      </c>
      <c r="AY42">
        <v>11</v>
      </c>
      <c r="AZ42">
        <v>7</v>
      </c>
      <c r="BA42">
        <v>10</v>
      </c>
      <c r="BC42">
        <v>9</v>
      </c>
      <c r="BD42">
        <v>12</v>
      </c>
      <c r="BE42">
        <v>12</v>
      </c>
      <c r="BF42">
        <v>12</v>
      </c>
      <c r="BG42">
        <v>7</v>
      </c>
      <c r="BH42">
        <v>12</v>
      </c>
      <c r="BJ42">
        <v>71</v>
      </c>
      <c r="BK42">
        <v>120</v>
      </c>
      <c r="BL42">
        <v>95</v>
      </c>
      <c r="BM42">
        <v>68</v>
      </c>
      <c r="BN42">
        <v>58</v>
      </c>
      <c r="BO42">
        <v>82</v>
      </c>
      <c r="BQ42">
        <v>534</v>
      </c>
      <c r="BR42">
        <v>11</v>
      </c>
      <c r="BS42">
        <v>3</v>
      </c>
      <c r="BT42">
        <v>13</v>
      </c>
      <c r="BU42">
        <v>2</v>
      </c>
      <c r="BV42">
        <v>1</v>
      </c>
      <c r="BY42">
        <v>534</v>
      </c>
      <c r="BZ42">
        <v>28</v>
      </c>
      <c r="CA42">
        <v>6</v>
      </c>
      <c r="CB42">
        <v>10</v>
      </c>
      <c r="CC42">
        <v>999</v>
      </c>
      <c r="CD42">
        <v>999</v>
      </c>
      <c r="CE42">
        <v>999</v>
      </c>
    </row>
    <row r="43" spans="1:83" x14ac:dyDescent="0.2">
      <c r="A43">
        <v>60</v>
      </c>
      <c r="B43">
        <v>66</v>
      </c>
      <c r="C43">
        <v>56</v>
      </c>
      <c r="D43">
        <v>22</v>
      </c>
      <c r="E43">
        <v>16</v>
      </c>
      <c r="I43">
        <v>44</v>
      </c>
      <c r="J43">
        <v>26</v>
      </c>
      <c r="K43">
        <v>10</v>
      </c>
      <c r="L43">
        <v>7</v>
      </c>
      <c r="M43">
        <v>9</v>
      </c>
      <c r="P43">
        <v>534</v>
      </c>
      <c r="Q43">
        <v>21140</v>
      </c>
      <c r="U43">
        <v>39</v>
      </c>
      <c r="V43">
        <v>7640</v>
      </c>
      <c r="W43">
        <v>6300</v>
      </c>
      <c r="AA43">
        <v>4040</v>
      </c>
      <c r="AB43">
        <v>7640</v>
      </c>
      <c r="AC43">
        <v>2440</v>
      </c>
      <c r="AD43">
        <v>4740</v>
      </c>
      <c r="AE43">
        <v>7740</v>
      </c>
      <c r="AG43">
        <v>14</v>
      </c>
      <c r="AH43">
        <v>5</v>
      </c>
      <c r="AI43">
        <v>6</v>
      </c>
      <c r="AJ43">
        <v>13</v>
      </c>
      <c r="AK43">
        <v>6</v>
      </c>
      <c r="AN43">
        <v>25</v>
      </c>
      <c r="AO43">
        <v>17</v>
      </c>
      <c r="AP43">
        <v>6</v>
      </c>
      <c r="AQ43">
        <v>3</v>
      </c>
      <c r="AR43">
        <v>3</v>
      </c>
      <c r="AV43">
        <v>48</v>
      </c>
      <c r="AW43">
        <v>27</v>
      </c>
      <c r="AX43">
        <v>14</v>
      </c>
      <c r="AY43">
        <v>29</v>
      </c>
      <c r="AZ43">
        <v>10</v>
      </c>
      <c r="BC43">
        <v>9</v>
      </c>
      <c r="BD43">
        <v>8</v>
      </c>
      <c r="BE43">
        <v>10</v>
      </c>
      <c r="BF43">
        <v>5</v>
      </c>
      <c r="BG43">
        <v>9</v>
      </c>
      <c r="BJ43">
        <v>247</v>
      </c>
      <c r="BK43">
        <v>188</v>
      </c>
      <c r="BL43">
        <v>82</v>
      </c>
      <c r="BM43">
        <v>52</v>
      </c>
      <c r="BN43">
        <v>55</v>
      </c>
      <c r="BQ43">
        <v>535</v>
      </c>
      <c r="BR43">
        <v>10</v>
      </c>
      <c r="BS43">
        <v>4</v>
      </c>
      <c r="BT43">
        <v>11</v>
      </c>
      <c r="BU43">
        <v>4</v>
      </c>
      <c r="BV43">
        <v>1</v>
      </c>
      <c r="BY43">
        <v>535</v>
      </c>
      <c r="BZ43">
        <v>66</v>
      </c>
      <c r="CA43">
        <v>11</v>
      </c>
      <c r="CB43">
        <v>13</v>
      </c>
      <c r="CC43">
        <v>999</v>
      </c>
      <c r="CD43">
        <v>999</v>
      </c>
      <c r="CE43">
        <v>999</v>
      </c>
    </row>
    <row r="44" spans="1:83" x14ac:dyDescent="0.2">
      <c r="A44">
        <v>41</v>
      </c>
      <c r="B44">
        <v>70</v>
      </c>
      <c r="C44">
        <v>100</v>
      </c>
      <c r="D44">
        <v>31</v>
      </c>
      <c r="E44">
        <v>24</v>
      </c>
      <c r="I44">
        <v>19</v>
      </c>
      <c r="J44">
        <v>24</v>
      </c>
      <c r="K44">
        <v>31</v>
      </c>
      <c r="L44">
        <v>29</v>
      </c>
      <c r="M44">
        <v>6</v>
      </c>
      <c r="P44">
        <v>535</v>
      </c>
      <c r="Q44">
        <v>12140</v>
      </c>
      <c r="U44">
        <v>40</v>
      </c>
      <c r="V44">
        <v>9940</v>
      </c>
      <c r="W44">
        <v>9200</v>
      </c>
      <c r="AA44">
        <v>5040</v>
      </c>
      <c r="AB44">
        <v>4140</v>
      </c>
      <c r="AC44">
        <v>7340</v>
      </c>
      <c r="AD44">
        <v>5440</v>
      </c>
      <c r="AE44">
        <v>7640</v>
      </c>
      <c r="AG44">
        <v>5</v>
      </c>
      <c r="AH44">
        <v>4</v>
      </c>
      <c r="AI44">
        <v>8</v>
      </c>
      <c r="AJ44">
        <v>3</v>
      </c>
      <c r="AK44">
        <v>3</v>
      </c>
      <c r="AN44">
        <v>11</v>
      </c>
      <c r="AO44">
        <v>17</v>
      </c>
      <c r="AP44">
        <v>29</v>
      </c>
      <c r="AQ44">
        <v>10</v>
      </c>
      <c r="AR44">
        <v>4</v>
      </c>
      <c r="AV44">
        <v>17</v>
      </c>
      <c r="AW44">
        <v>24</v>
      </c>
      <c r="AX44">
        <v>37</v>
      </c>
      <c r="AY44">
        <v>16</v>
      </c>
      <c r="AZ44">
        <v>8</v>
      </c>
      <c r="BC44">
        <v>9</v>
      </c>
      <c r="BD44">
        <v>10</v>
      </c>
      <c r="BE44">
        <v>10</v>
      </c>
      <c r="BF44">
        <v>9</v>
      </c>
      <c r="BG44">
        <v>10</v>
      </c>
      <c r="BJ44">
        <v>85</v>
      </c>
      <c r="BK44">
        <v>144</v>
      </c>
      <c r="BL44">
        <v>266</v>
      </c>
      <c r="BM44">
        <v>112</v>
      </c>
      <c r="BN44">
        <v>47</v>
      </c>
      <c r="BQ44">
        <v>536</v>
      </c>
      <c r="BR44">
        <v>10</v>
      </c>
      <c r="BS44">
        <v>5</v>
      </c>
      <c r="BT44">
        <v>76</v>
      </c>
      <c r="BU44">
        <v>2</v>
      </c>
      <c r="BV44">
        <v>70.89</v>
      </c>
      <c r="BY44">
        <v>536</v>
      </c>
      <c r="BZ44">
        <v>44</v>
      </c>
      <c r="CA44">
        <v>13</v>
      </c>
      <c r="CB44">
        <v>8</v>
      </c>
      <c r="CC44">
        <v>991</v>
      </c>
      <c r="CD44">
        <v>999</v>
      </c>
      <c r="CE44">
        <v>999</v>
      </c>
    </row>
    <row r="45" spans="1:83" x14ac:dyDescent="0.2">
      <c r="A45">
        <v>32</v>
      </c>
      <c r="B45">
        <v>55</v>
      </c>
      <c r="C45">
        <v>65</v>
      </c>
      <c r="D45">
        <v>37</v>
      </c>
      <c r="E45">
        <v>39</v>
      </c>
      <c r="I45">
        <v>7</v>
      </c>
      <c r="J45">
        <v>16</v>
      </c>
      <c r="K45">
        <v>16</v>
      </c>
      <c r="L45">
        <v>14</v>
      </c>
      <c r="M45">
        <v>18</v>
      </c>
      <c r="P45">
        <v>536</v>
      </c>
      <c r="Q45">
        <v>15340</v>
      </c>
      <c r="U45">
        <v>41</v>
      </c>
      <c r="V45">
        <v>5940</v>
      </c>
      <c r="W45">
        <v>5300</v>
      </c>
      <c r="AA45">
        <v>3740</v>
      </c>
      <c r="AB45">
        <v>6940</v>
      </c>
      <c r="AC45">
        <v>4440</v>
      </c>
      <c r="AD45">
        <v>4740</v>
      </c>
      <c r="AE45">
        <v>9440</v>
      </c>
      <c r="AG45">
        <v>4</v>
      </c>
      <c r="AH45">
        <v>9</v>
      </c>
      <c r="AI45">
        <v>8</v>
      </c>
      <c r="AJ45">
        <v>10</v>
      </c>
      <c r="AK45">
        <v>7</v>
      </c>
      <c r="AN45">
        <v>7</v>
      </c>
      <c r="AO45">
        <v>9</v>
      </c>
      <c r="AP45">
        <v>12</v>
      </c>
      <c r="AQ45">
        <v>8</v>
      </c>
      <c r="AR45">
        <v>7</v>
      </c>
      <c r="AV45">
        <v>13</v>
      </c>
      <c r="AW45">
        <v>18</v>
      </c>
      <c r="AX45">
        <v>13</v>
      </c>
      <c r="AY45">
        <v>14</v>
      </c>
      <c r="AZ45">
        <v>18</v>
      </c>
      <c r="BC45">
        <v>11</v>
      </c>
      <c r="BD45">
        <v>17</v>
      </c>
      <c r="BE45">
        <v>21</v>
      </c>
      <c r="BF45">
        <v>12</v>
      </c>
      <c r="BG45">
        <v>11</v>
      </c>
      <c r="BJ45">
        <v>47</v>
      </c>
      <c r="BK45">
        <v>55</v>
      </c>
      <c r="BL45">
        <v>68</v>
      </c>
      <c r="BM45">
        <v>66</v>
      </c>
      <c r="BN45">
        <v>123</v>
      </c>
      <c r="BQ45">
        <v>537</v>
      </c>
      <c r="BR45">
        <v>29</v>
      </c>
      <c r="BS45">
        <v>6</v>
      </c>
      <c r="BT45">
        <v>56</v>
      </c>
      <c r="BU45">
        <v>6</v>
      </c>
      <c r="BV45">
        <v>14.72</v>
      </c>
      <c r="BY45">
        <v>537</v>
      </c>
      <c r="BZ45">
        <v>60</v>
      </c>
      <c r="CA45">
        <v>12</v>
      </c>
      <c r="CB45">
        <v>34</v>
      </c>
      <c r="CC45">
        <v>991</v>
      </c>
      <c r="CD45">
        <v>999</v>
      </c>
      <c r="CE45">
        <v>999</v>
      </c>
    </row>
    <row r="46" spans="1:83" x14ac:dyDescent="0.2">
      <c r="A46">
        <v>118</v>
      </c>
      <c r="B46">
        <v>87</v>
      </c>
      <c r="C46">
        <v>58</v>
      </c>
      <c r="D46">
        <v>112</v>
      </c>
      <c r="E46">
        <v>68</v>
      </c>
      <c r="I46">
        <v>37</v>
      </c>
      <c r="J46">
        <v>32</v>
      </c>
      <c r="K46">
        <v>32</v>
      </c>
      <c r="L46">
        <v>102</v>
      </c>
      <c r="M46">
        <v>53</v>
      </c>
      <c r="P46">
        <v>537</v>
      </c>
      <c r="Q46">
        <v>39540</v>
      </c>
      <c r="U46">
        <v>42</v>
      </c>
      <c r="V46">
        <v>3740</v>
      </c>
      <c r="W46">
        <v>3700</v>
      </c>
      <c r="AA46">
        <v>6940</v>
      </c>
      <c r="AB46">
        <v>4640</v>
      </c>
      <c r="AC46">
        <v>4340</v>
      </c>
      <c r="AD46">
        <v>2940</v>
      </c>
      <c r="AE46">
        <v>5140</v>
      </c>
      <c r="AG46">
        <v>5</v>
      </c>
      <c r="AH46">
        <v>4</v>
      </c>
      <c r="AI46">
        <v>5</v>
      </c>
      <c r="AJ46">
        <v>8</v>
      </c>
      <c r="AK46">
        <v>5</v>
      </c>
      <c r="AN46">
        <v>32</v>
      </c>
      <c r="AO46">
        <v>16</v>
      </c>
      <c r="AP46">
        <v>13</v>
      </c>
      <c r="AQ46">
        <v>38</v>
      </c>
      <c r="AR46">
        <v>20</v>
      </c>
      <c r="AV46">
        <v>35</v>
      </c>
      <c r="AW46">
        <v>18</v>
      </c>
      <c r="AX46">
        <v>30</v>
      </c>
      <c r="AY46">
        <v>140</v>
      </c>
      <c r="AZ46">
        <v>53</v>
      </c>
      <c r="BC46">
        <v>18</v>
      </c>
      <c r="BD46">
        <v>24</v>
      </c>
      <c r="BE46">
        <v>16</v>
      </c>
      <c r="BF46">
        <v>9</v>
      </c>
      <c r="BG46">
        <v>5</v>
      </c>
      <c r="BJ46">
        <v>196</v>
      </c>
      <c r="BK46">
        <v>131</v>
      </c>
      <c r="BL46">
        <v>90</v>
      </c>
      <c r="BM46">
        <v>163</v>
      </c>
      <c r="BN46">
        <v>123</v>
      </c>
      <c r="BQ46">
        <v>538</v>
      </c>
      <c r="BR46">
        <v>42</v>
      </c>
      <c r="BS46">
        <v>5</v>
      </c>
      <c r="BT46">
        <v>24</v>
      </c>
      <c r="BU46">
        <v>10</v>
      </c>
      <c r="BV46">
        <v>1</v>
      </c>
      <c r="BY46">
        <v>538</v>
      </c>
      <c r="BZ46">
        <v>123</v>
      </c>
      <c r="CA46">
        <v>15</v>
      </c>
      <c r="CB46">
        <v>115</v>
      </c>
      <c r="CC46">
        <v>999</v>
      </c>
      <c r="CD46">
        <v>999</v>
      </c>
      <c r="CE46">
        <v>999</v>
      </c>
    </row>
    <row r="47" spans="1:83" x14ac:dyDescent="0.2">
      <c r="A47">
        <v>237</v>
      </c>
      <c r="B47">
        <v>4000</v>
      </c>
      <c r="C47">
        <v>983</v>
      </c>
      <c r="D47">
        <v>1000</v>
      </c>
      <c r="E47">
        <v>106</v>
      </c>
      <c r="I47">
        <v>61</v>
      </c>
      <c r="J47">
        <v>84</v>
      </c>
      <c r="K47">
        <v>59</v>
      </c>
      <c r="L47">
        <v>36</v>
      </c>
      <c r="M47">
        <v>19</v>
      </c>
      <c r="P47">
        <v>538</v>
      </c>
      <c r="Q47">
        <v>7840</v>
      </c>
      <c r="U47">
        <v>43</v>
      </c>
      <c r="V47">
        <v>5640</v>
      </c>
      <c r="W47">
        <v>4900</v>
      </c>
      <c r="AA47">
        <v>6240</v>
      </c>
      <c r="AB47">
        <v>5040</v>
      </c>
      <c r="AC47">
        <v>5840</v>
      </c>
      <c r="AD47">
        <v>1040</v>
      </c>
      <c r="AE47">
        <v>10340</v>
      </c>
      <c r="AG47">
        <v>9</v>
      </c>
      <c r="AH47">
        <v>16</v>
      </c>
      <c r="AI47">
        <v>14</v>
      </c>
      <c r="AJ47">
        <v>3</v>
      </c>
      <c r="AK47">
        <v>7</v>
      </c>
      <c r="AN47">
        <v>73</v>
      </c>
      <c r="AO47">
        <v>323</v>
      </c>
      <c r="AP47">
        <v>198</v>
      </c>
      <c r="AQ47">
        <v>30</v>
      </c>
      <c r="AR47">
        <v>9</v>
      </c>
      <c r="AV47">
        <v>60</v>
      </c>
      <c r="AW47">
        <v>58</v>
      </c>
      <c r="AX47">
        <v>49</v>
      </c>
      <c r="AY47">
        <v>33</v>
      </c>
      <c r="AZ47">
        <v>26</v>
      </c>
      <c r="BC47">
        <v>6</v>
      </c>
      <c r="BD47">
        <v>17</v>
      </c>
      <c r="BE47">
        <v>12</v>
      </c>
      <c r="BF47">
        <v>3</v>
      </c>
      <c r="BG47">
        <v>5</v>
      </c>
      <c r="BJ47">
        <v>128</v>
      </c>
      <c r="BK47">
        <v>144</v>
      </c>
      <c r="BL47">
        <v>158</v>
      </c>
      <c r="BM47">
        <v>87</v>
      </c>
      <c r="BN47">
        <v>63</v>
      </c>
      <c r="BQ47">
        <v>539</v>
      </c>
      <c r="BR47">
        <v>23</v>
      </c>
      <c r="BS47">
        <v>5</v>
      </c>
      <c r="BT47">
        <v>28</v>
      </c>
      <c r="BU47">
        <v>9</v>
      </c>
      <c r="BV47">
        <v>1</v>
      </c>
      <c r="BY47">
        <v>539</v>
      </c>
      <c r="BZ47">
        <v>142</v>
      </c>
      <c r="CA47">
        <v>15</v>
      </c>
      <c r="CB47">
        <v>30</v>
      </c>
      <c r="CC47">
        <v>991</v>
      </c>
      <c r="CD47">
        <v>999</v>
      </c>
      <c r="CE47">
        <v>999</v>
      </c>
    </row>
    <row r="48" spans="1:83" x14ac:dyDescent="0.2">
      <c r="A48">
        <v>70</v>
      </c>
      <c r="B48">
        <v>32</v>
      </c>
      <c r="C48">
        <v>46</v>
      </c>
      <c r="D48">
        <v>82</v>
      </c>
      <c r="E48">
        <v>339</v>
      </c>
      <c r="I48">
        <v>7</v>
      </c>
      <c r="J48">
        <v>13</v>
      </c>
      <c r="K48">
        <v>14</v>
      </c>
      <c r="L48">
        <v>41</v>
      </c>
      <c r="M48">
        <v>49</v>
      </c>
      <c r="P48">
        <v>539</v>
      </c>
      <c r="Q48">
        <v>7240</v>
      </c>
      <c r="U48">
        <v>44</v>
      </c>
      <c r="V48">
        <v>4040</v>
      </c>
      <c r="W48">
        <v>6400</v>
      </c>
      <c r="AA48">
        <v>2040</v>
      </c>
      <c r="AB48">
        <v>7040</v>
      </c>
      <c r="AC48">
        <v>11140</v>
      </c>
      <c r="AD48">
        <v>7440</v>
      </c>
      <c r="AE48">
        <v>3340</v>
      </c>
      <c r="AG48">
        <v>6</v>
      </c>
      <c r="AH48">
        <v>5</v>
      </c>
      <c r="AI48">
        <v>5</v>
      </c>
      <c r="AJ48">
        <v>6</v>
      </c>
      <c r="AK48">
        <v>4</v>
      </c>
      <c r="AN48">
        <v>7</v>
      </c>
      <c r="AO48">
        <v>4</v>
      </c>
      <c r="AP48">
        <v>5</v>
      </c>
      <c r="AQ48">
        <v>17</v>
      </c>
      <c r="AR48">
        <v>21</v>
      </c>
      <c r="AV48">
        <v>11</v>
      </c>
      <c r="AW48">
        <v>10</v>
      </c>
      <c r="AX48">
        <v>15</v>
      </c>
      <c r="AY48">
        <v>40</v>
      </c>
      <c r="AZ48">
        <v>41</v>
      </c>
      <c r="BC48">
        <v>9</v>
      </c>
      <c r="BD48">
        <v>13</v>
      </c>
      <c r="BE48">
        <v>14</v>
      </c>
      <c r="BF48">
        <v>13</v>
      </c>
      <c r="BG48">
        <v>11</v>
      </c>
      <c r="BJ48">
        <v>58</v>
      </c>
      <c r="BK48">
        <v>63</v>
      </c>
      <c r="BL48">
        <v>58</v>
      </c>
      <c r="BM48">
        <v>182</v>
      </c>
      <c r="BN48">
        <v>226</v>
      </c>
      <c r="BQ48">
        <v>540</v>
      </c>
      <c r="BR48">
        <v>39</v>
      </c>
      <c r="BS48">
        <v>5</v>
      </c>
      <c r="BT48">
        <v>45</v>
      </c>
      <c r="BU48">
        <v>14</v>
      </c>
      <c r="BV48">
        <v>1</v>
      </c>
      <c r="BY48">
        <v>540</v>
      </c>
      <c r="BZ48">
        <v>285</v>
      </c>
      <c r="CA48">
        <v>14</v>
      </c>
      <c r="CB48">
        <v>40</v>
      </c>
      <c r="CC48">
        <v>992</v>
      </c>
      <c r="CD48">
        <v>999</v>
      </c>
      <c r="CE48">
        <v>999</v>
      </c>
    </row>
    <row r="49" spans="1:83" x14ac:dyDescent="0.2">
      <c r="A49">
        <v>74</v>
      </c>
      <c r="B49">
        <v>58</v>
      </c>
      <c r="C49">
        <v>36</v>
      </c>
      <c r="D49">
        <v>64</v>
      </c>
      <c r="E49">
        <v>177</v>
      </c>
      <c r="I49">
        <v>23</v>
      </c>
      <c r="J49">
        <v>17</v>
      </c>
      <c r="K49">
        <v>50</v>
      </c>
      <c r="L49">
        <v>28</v>
      </c>
      <c r="M49">
        <v>8</v>
      </c>
      <c r="P49">
        <v>540</v>
      </c>
      <c r="Q49">
        <v>6540</v>
      </c>
      <c r="U49">
        <v>45</v>
      </c>
      <c r="V49">
        <v>7640</v>
      </c>
      <c r="W49">
        <v>7100</v>
      </c>
      <c r="AA49">
        <v>6340</v>
      </c>
      <c r="AB49">
        <v>6340</v>
      </c>
      <c r="AC49">
        <v>12940</v>
      </c>
      <c r="AD49">
        <v>9040</v>
      </c>
      <c r="AE49">
        <v>5140</v>
      </c>
      <c r="AG49">
        <v>8</v>
      </c>
      <c r="AH49">
        <v>7</v>
      </c>
      <c r="AI49">
        <v>7</v>
      </c>
      <c r="AJ49">
        <v>11</v>
      </c>
      <c r="AK49">
        <v>4</v>
      </c>
      <c r="AN49">
        <v>13</v>
      </c>
      <c r="AO49">
        <v>10</v>
      </c>
      <c r="AP49">
        <v>7</v>
      </c>
      <c r="AQ49">
        <v>7</v>
      </c>
      <c r="AR49">
        <v>6</v>
      </c>
      <c r="AV49">
        <v>24</v>
      </c>
      <c r="AW49">
        <v>23</v>
      </c>
      <c r="AX49">
        <v>22</v>
      </c>
      <c r="AY49">
        <v>35</v>
      </c>
      <c r="AZ49">
        <v>11</v>
      </c>
      <c r="BC49">
        <v>18</v>
      </c>
      <c r="BD49">
        <v>10</v>
      </c>
      <c r="BE49">
        <v>8</v>
      </c>
      <c r="BF49">
        <v>5</v>
      </c>
      <c r="BG49">
        <v>8</v>
      </c>
      <c r="BJ49">
        <v>131</v>
      </c>
      <c r="BK49">
        <v>117</v>
      </c>
      <c r="BL49">
        <v>79</v>
      </c>
      <c r="BM49">
        <v>44</v>
      </c>
      <c r="BN49">
        <v>44</v>
      </c>
      <c r="BQ49">
        <v>541</v>
      </c>
      <c r="BR49">
        <v>5</v>
      </c>
      <c r="BS49">
        <v>3</v>
      </c>
      <c r="BT49">
        <v>28</v>
      </c>
      <c r="BU49">
        <v>9</v>
      </c>
      <c r="BV49">
        <v>1</v>
      </c>
      <c r="BY49">
        <v>541</v>
      </c>
      <c r="BZ49">
        <v>66</v>
      </c>
      <c r="CA49">
        <v>16</v>
      </c>
      <c r="CB49">
        <v>12</v>
      </c>
      <c r="CC49">
        <v>991</v>
      </c>
      <c r="CD49">
        <v>999</v>
      </c>
      <c r="CE49">
        <v>999</v>
      </c>
    </row>
    <row r="50" spans="1:83" x14ac:dyDescent="0.2">
      <c r="A50">
        <v>18</v>
      </c>
      <c r="B50">
        <v>108</v>
      </c>
      <c r="C50">
        <v>44</v>
      </c>
      <c r="D50">
        <v>66</v>
      </c>
      <c r="E50">
        <v>82</v>
      </c>
      <c r="I50">
        <v>35</v>
      </c>
      <c r="J50">
        <v>11</v>
      </c>
      <c r="K50">
        <v>7</v>
      </c>
      <c r="L50">
        <v>35</v>
      </c>
      <c r="M50">
        <v>35</v>
      </c>
      <c r="P50">
        <v>541</v>
      </c>
      <c r="Q50">
        <v>4240</v>
      </c>
      <c r="U50">
        <v>46</v>
      </c>
      <c r="V50">
        <v>2440</v>
      </c>
      <c r="W50">
        <v>2600</v>
      </c>
      <c r="AA50">
        <v>7140</v>
      </c>
      <c r="AB50">
        <v>4340</v>
      </c>
      <c r="AC50">
        <v>1140</v>
      </c>
      <c r="AD50">
        <v>3140</v>
      </c>
      <c r="AE50">
        <v>1740</v>
      </c>
      <c r="AG50">
        <v>11</v>
      </c>
      <c r="AH50">
        <v>3</v>
      </c>
      <c r="AI50">
        <v>4</v>
      </c>
      <c r="AJ50">
        <v>13</v>
      </c>
      <c r="AK50">
        <v>13</v>
      </c>
      <c r="AN50">
        <v>3</v>
      </c>
      <c r="AO50">
        <v>7</v>
      </c>
      <c r="AP50">
        <v>5</v>
      </c>
      <c r="AQ50">
        <v>8</v>
      </c>
      <c r="AR50">
        <v>12</v>
      </c>
      <c r="AV50">
        <v>39</v>
      </c>
      <c r="AW50">
        <v>10</v>
      </c>
      <c r="AX50">
        <v>9</v>
      </c>
      <c r="AY50">
        <v>40</v>
      </c>
      <c r="AZ50">
        <v>44</v>
      </c>
      <c r="BC50">
        <v>7</v>
      </c>
      <c r="BD50">
        <v>6</v>
      </c>
      <c r="BE50">
        <v>10</v>
      </c>
      <c r="BF50">
        <v>13</v>
      </c>
      <c r="BG50">
        <v>13</v>
      </c>
      <c r="BJ50">
        <v>44</v>
      </c>
      <c r="BK50">
        <v>36</v>
      </c>
      <c r="BL50">
        <v>55</v>
      </c>
      <c r="BM50">
        <v>77</v>
      </c>
      <c r="BN50">
        <v>114</v>
      </c>
      <c r="BQ50">
        <v>542</v>
      </c>
      <c r="BR50">
        <v>11</v>
      </c>
      <c r="BS50">
        <v>6</v>
      </c>
      <c r="BT50">
        <v>45</v>
      </c>
      <c r="BU50">
        <v>5</v>
      </c>
      <c r="BV50">
        <v>83.01</v>
      </c>
      <c r="BY50">
        <v>542</v>
      </c>
      <c r="BZ50">
        <v>66</v>
      </c>
      <c r="CA50">
        <v>20</v>
      </c>
      <c r="CB50">
        <v>15</v>
      </c>
      <c r="CC50">
        <v>991</v>
      </c>
      <c r="CD50">
        <v>999</v>
      </c>
      <c r="CE50">
        <v>999</v>
      </c>
    </row>
    <row r="51" spans="1:83" x14ac:dyDescent="0.2">
      <c r="A51">
        <v>72</v>
      </c>
      <c r="B51">
        <v>31</v>
      </c>
      <c r="C51">
        <v>62</v>
      </c>
      <c r="D51">
        <v>45</v>
      </c>
      <c r="E51">
        <v>22</v>
      </c>
      <c r="I51">
        <v>29</v>
      </c>
      <c r="J51">
        <v>25</v>
      </c>
      <c r="K51">
        <v>5</v>
      </c>
      <c r="L51">
        <v>6</v>
      </c>
      <c r="M51">
        <v>5</v>
      </c>
      <c r="P51">
        <v>542</v>
      </c>
      <c r="Q51">
        <v>10940</v>
      </c>
      <c r="U51">
        <v>47</v>
      </c>
      <c r="V51">
        <v>4740</v>
      </c>
      <c r="W51">
        <v>4200</v>
      </c>
      <c r="AA51">
        <v>5040</v>
      </c>
      <c r="AB51">
        <v>1840</v>
      </c>
      <c r="AC51">
        <v>4540</v>
      </c>
      <c r="AD51">
        <v>3640</v>
      </c>
      <c r="AE51">
        <v>5340</v>
      </c>
      <c r="AG51">
        <v>4</v>
      </c>
      <c r="AH51">
        <v>8</v>
      </c>
      <c r="AI51">
        <v>3</v>
      </c>
      <c r="AJ51">
        <v>6</v>
      </c>
      <c r="AK51">
        <v>5</v>
      </c>
      <c r="AN51">
        <v>16</v>
      </c>
      <c r="AO51">
        <v>5</v>
      </c>
      <c r="AP51">
        <v>6</v>
      </c>
      <c r="AQ51">
        <v>8</v>
      </c>
      <c r="AR51">
        <v>3</v>
      </c>
      <c r="AV51">
        <v>30</v>
      </c>
      <c r="AW51">
        <v>27</v>
      </c>
      <c r="AX51">
        <v>8</v>
      </c>
      <c r="AY51">
        <v>30</v>
      </c>
      <c r="AZ51">
        <v>8</v>
      </c>
      <c r="BC51">
        <v>10</v>
      </c>
      <c r="BD51">
        <v>7</v>
      </c>
      <c r="BE51">
        <v>6</v>
      </c>
      <c r="BF51">
        <v>14</v>
      </c>
      <c r="BG51">
        <v>8</v>
      </c>
      <c r="BJ51">
        <v>144</v>
      </c>
      <c r="BK51">
        <v>52</v>
      </c>
      <c r="BL51">
        <v>39</v>
      </c>
      <c r="BM51">
        <v>198</v>
      </c>
      <c r="BN51">
        <v>114</v>
      </c>
      <c r="BQ51">
        <v>543</v>
      </c>
      <c r="BR51">
        <v>32</v>
      </c>
      <c r="BS51">
        <v>6</v>
      </c>
      <c r="BT51">
        <v>59</v>
      </c>
      <c r="BU51">
        <v>17</v>
      </c>
      <c r="BV51">
        <v>1</v>
      </c>
      <c r="BY51">
        <v>543</v>
      </c>
      <c r="BZ51">
        <v>144</v>
      </c>
      <c r="CA51">
        <v>16</v>
      </c>
      <c r="CB51">
        <v>32</v>
      </c>
      <c r="CC51">
        <v>999</v>
      </c>
      <c r="CD51">
        <v>999</v>
      </c>
      <c r="CE51">
        <v>999</v>
      </c>
    </row>
    <row r="52" spans="1:83" x14ac:dyDescent="0.2">
      <c r="A52">
        <v>40</v>
      </c>
      <c r="B52">
        <v>37</v>
      </c>
      <c r="C52">
        <v>27</v>
      </c>
      <c r="D52">
        <v>36</v>
      </c>
      <c r="E52">
        <v>44</v>
      </c>
      <c r="F52">
        <v>25</v>
      </c>
      <c r="I52">
        <v>10</v>
      </c>
      <c r="J52">
        <v>27</v>
      </c>
      <c r="K52">
        <v>25</v>
      </c>
      <c r="L52">
        <v>23</v>
      </c>
      <c r="M52">
        <v>13</v>
      </c>
      <c r="N52">
        <v>29</v>
      </c>
      <c r="P52">
        <v>543</v>
      </c>
      <c r="Q52">
        <v>5740</v>
      </c>
      <c r="U52">
        <v>48</v>
      </c>
      <c r="V52">
        <v>7740</v>
      </c>
      <c r="W52">
        <v>7000</v>
      </c>
      <c r="AA52">
        <v>5640</v>
      </c>
      <c r="AB52">
        <v>11140</v>
      </c>
      <c r="AC52">
        <v>5240</v>
      </c>
      <c r="AD52">
        <v>2740</v>
      </c>
      <c r="AE52">
        <v>3140</v>
      </c>
      <c r="AG52">
        <v>5</v>
      </c>
      <c r="AH52">
        <v>5</v>
      </c>
      <c r="AI52">
        <v>5</v>
      </c>
      <c r="AJ52">
        <v>4</v>
      </c>
      <c r="AK52">
        <v>3</v>
      </c>
      <c r="AN52">
        <v>13</v>
      </c>
      <c r="AO52">
        <v>11</v>
      </c>
      <c r="AP52">
        <v>8</v>
      </c>
      <c r="AQ52">
        <v>11</v>
      </c>
      <c r="AR52">
        <v>8</v>
      </c>
      <c r="AS52">
        <v>11</v>
      </c>
      <c r="AV52">
        <v>10</v>
      </c>
      <c r="AW52">
        <v>25</v>
      </c>
      <c r="AX52">
        <v>30</v>
      </c>
      <c r="AY52">
        <v>23</v>
      </c>
      <c r="AZ52">
        <v>14</v>
      </c>
      <c r="BA52">
        <v>15</v>
      </c>
      <c r="BC52">
        <v>9</v>
      </c>
      <c r="BD52">
        <v>9</v>
      </c>
      <c r="BE52">
        <v>9</v>
      </c>
      <c r="BF52">
        <v>9</v>
      </c>
      <c r="BG52">
        <v>9</v>
      </c>
      <c r="BJ52">
        <v>60</v>
      </c>
      <c r="BK52">
        <v>98</v>
      </c>
      <c r="BL52">
        <v>98</v>
      </c>
      <c r="BM52">
        <v>109</v>
      </c>
      <c r="BN52">
        <v>85</v>
      </c>
      <c r="BQ52">
        <v>544</v>
      </c>
      <c r="BR52">
        <v>40</v>
      </c>
      <c r="BS52">
        <v>6</v>
      </c>
      <c r="BT52">
        <v>64</v>
      </c>
      <c r="BU52">
        <v>20</v>
      </c>
      <c r="BV52">
        <v>1</v>
      </c>
      <c r="BY52">
        <v>544</v>
      </c>
      <c r="BZ52">
        <v>212</v>
      </c>
      <c r="CA52">
        <v>13</v>
      </c>
      <c r="CB52">
        <v>41</v>
      </c>
      <c r="CC52">
        <v>999</v>
      </c>
      <c r="CD52">
        <v>999</v>
      </c>
      <c r="CE52">
        <v>999</v>
      </c>
    </row>
    <row r="53" spans="1:83" x14ac:dyDescent="0.2">
      <c r="A53">
        <v>57</v>
      </c>
      <c r="B53">
        <v>121</v>
      </c>
      <c r="C53">
        <v>64</v>
      </c>
      <c r="D53">
        <v>53</v>
      </c>
      <c r="E53">
        <v>24</v>
      </c>
      <c r="I53">
        <v>34</v>
      </c>
      <c r="J53">
        <v>62</v>
      </c>
      <c r="K53">
        <v>44</v>
      </c>
      <c r="L53">
        <v>37</v>
      </c>
      <c r="M53">
        <v>8</v>
      </c>
      <c r="P53">
        <v>544</v>
      </c>
      <c r="Q53">
        <v>6840</v>
      </c>
      <c r="U53">
        <v>49</v>
      </c>
      <c r="V53">
        <v>5040</v>
      </c>
      <c r="W53">
        <v>4500</v>
      </c>
      <c r="AA53">
        <v>5140</v>
      </c>
      <c r="AB53">
        <v>4440</v>
      </c>
      <c r="AC53">
        <v>2640</v>
      </c>
      <c r="AD53">
        <v>4140</v>
      </c>
      <c r="AE53">
        <v>1740</v>
      </c>
      <c r="AG53">
        <v>23</v>
      </c>
      <c r="AH53">
        <v>11</v>
      </c>
      <c r="AI53">
        <v>58</v>
      </c>
      <c r="AJ53">
        <v>6</v>
      </c>
      <c r="AK53">
        <v>4</v>
      </c>
      <c r="AL53">
        <v>6</v>
      </c>
      <c r="AN53">
        <v>14</v>
      </c>
      <c r="AO53">
        <v>32</v>
      </c>
      <c r="AP53">
        <v>20</v>
      </c>
      <c r="AQ53">
        <v>18</v>
      </c>
      <c r="AR53">
        <v>3</v>
      </c>
      <c r="AV53">
        <v>37</v>
      </c>
      <c r="AW53">
        <v>66</v>
      </c>
      <c r="AX53">
        <v>38</v>
      </c>
      <c r="AY53">
        <v>36</v>
      </c>
      <c r="AZ53">
        <v>12</v>
      </c>
      <c r="BC53">
        <v>18</v>
      </c>
      <c r="BD53">
        <v>23</v>
      </c>
      <c r="BE53">
        <v>26</v>
      </c>
      <c r="BF53">
        <v>9</v>
      </c>
      <c r="BG53">
        <v>7</v>
      </c>
      <c r="BH53">
        <v>5</v>
      </c>
      <c r="BJ53">
        <v>104</v>
      </c>
      <c r="BK53">
        <v>125</v>
      </c>
      <c r="BL53">
        <v>185</v>
      </c>
      <c r="BM53">
        <v>123</v>
      </c>
      <c r="BN53">
        <v>150</v>
      </c>
      <c r="BO53">
        <v>47</v>
      </c>
      <c r="BQ53">
        <v>545</v>
      </c>
      <c r="BR53">
        <v>2899</v>
      </c>
      <c r="BS53">
        <v>6</v>
      </c>
      <c r="BT53">
        <v>64</v>
      </c>
      <c r="BU53">
        <v>20</v>
      </c>
      <c r="BV53">
        <v>1</v>
      </c>
      <c r="BY53">
        <v>545</v>
      </c>
      <c r="BZ53">
        <v>185</v>
      </c>
      <c r="CA53">
        <v>17</v>
      </c>
      <c r="CB53">
        <v>31</v>
      </c>
      <c r="CC53">
        <v>999</v>
      </c>
      <c r="CD53">
        <v>999</v>
      </c>
      <c r="CE53">
        <v>999</v>
      </c>
    </row>
    <row r="54" spans="1:83" x14ac:dyDescent="0.2">
      <c r="A54">
        <v>17</v>
      </c>
      <c r="B54">
        <v>44</v>
      </c>
      <c r="C54">
        <v>21</v>
      </c>
      <c r="D54">
        <v>55</v>
      </c>
      <c r="E54">
        <v>48</v>
      </c>
      <c r="I54">
        <v>5</v>
      </c>
      <c r="J54">
        <v>4</v>
      </c>
      <c r="K54">
        <v>14</v>
      </c>
      <c r="L54">
        <v>16</v>
      </c>
      <c r="M54">
        <v>60</v>
      </c>
      <c r="P54">
        <v>545</v>
      </c>
      <c r="Q54">
        <v>8940</v>
      </c>
      <c r="U54">
        <v>50</v>
      </c>
      <c r="V54">
        <v>4140</v>
      </c>
      <c r="W54">
        <v>3900</v>
      </c>
      <c r="AA54">
        <v>2740</v>
      </c>
      <c r="AB54">
        <v>2040</v>
      </c>
      <c r="AC54">
        <v>5340</v>
      </c>
      <c r="AD54">
        <v>3440</v>
      </c>
      <c r="AE54">
        <v>3040</v>
      </c>
      <c r="AG54">
        <v>3</v>
      </c>
      <c r="AH54">
        <v>3</v>
      </c>
      <c r="AI54">
        <v>16</v>
      </c>
      <c r="AJ54">
        <v>2</v>
      </c>
      <c r="AK54">
        <v>7</v>
      </c>
      <c r="AN54">
        <v>2</v>
      </c>
      <c r="AO54">
        <v>6</v>
      </c>
      <c r="AP54">
        <v>4</v>
      </c>
      <c r="AQ54">
        <v>13</v>
      </c>
      <c r="AR54">
        <v>20</v>
      </c>
      <c r="AV54">
        <v>9</v>
      </c>
      <c r="AW54">
        <v>8</v>
      </c>
      <c r="AX54">
        <v>18</v>
      </c>
      <c r="AY54">
        <v>19</v>
      </c>
      <c r="AZ54">
        <v>77</v>
      </c>
      <c r="BC54">
        <v>2</v>
      </c>
      <c r="BD54">
        <v>3</v>
      </c>
      <c r="BE54">
        <v>5</v>
      </c>
      <c r="BF54">
        <v>7</v>
      </c>
      <c r="BG54">
        <v>7</v>
      </c>
      <c r="BJ54">
        <v>30</v>
      </c>
      <c r="BK54">
        <v>25</v>
      </c>
      <c r="BL54">
        <v>44</v>
      </c>
      <c r="BM54">
        <v>58</v>
      </c>
      <c r="BN54">
        <v>161</v>
      </c>
      <c r="BQ54">
        <v>546</v>
      </c>
      <c r="BR54">
        <v>21</v>
      </c>
      <c r="BS54">
        <v>4</v>
      </c>
      <c r="BT54">
        <v>49</v>
      </c>
      <c r="BU54">
        <v>9</v>
      </c>
      <c r="BV54">
        <v>1</v>
      </c>
      <c r="BY54">
        <v>546</v>
      </c>
      <c r="BZ54">
        <v>150</v>
      </c>
      <c r="CA54">
        <v>21</v>
      </c>
      <c r="CB54">
        <v>23</v>
      </c>
      <c r="CC54">
        <v>991</v>
      </c>
      <c r="CD54">
        <v>991</v>
      </c>
      <c r="CE54">
        <v>999</v>
      </c>
    </row>
    <row r="55" spans="1:83" x14ac:dyDescent="0.2">
      <c r="A55">
        <v>44</v>
      </c>
      <c r="B55">
        <v>29</v>
      </c>
      <c r="C55">
        <v>15</v>
      </c>
      <c r="D55">
        <v>36</v>
      </c>
      <c r="E55">
        <v>29</v>
      </c>
      <c r="I55">
        <v>49</v>
      </c>
      <c r="J55">
        <v>8</v>
      </c>
      <c r="K55">
        <v>6</v>
      </c>
      <c r="L55">
        <v>8</v>
      </c>
      <c r="M55">
        <v>11</v>
      </c>
      <c r="P55">
        <v>546</v>
      </c>
      <c r="Q55">
        <v>10040</v>
      </c>
      <c r="U55">
        <v>51</v>
      </c>
      <c r="V55">
        <v>7340</v>
      </c>
      <c r="W55">
        <v>6600</v>
      </c>
      <c r="AA55">
        <v>4540</v>
      </c>
      <c r="AB55">
        <v>5040</v>
      </c>
      <c r="AC55">
        <v>2840</v>
      </c>
      <c r="AD55">
        <v>4640</v>
      </c>
      <c r="AE55">
        <v>3140</v>
      </c>
      <c r="AG55">
        <v>11</v>
      </c>
      <c r="AH55">
        <v>2</v>
      </c>
      <c r="AI55">
        <v>4</v>
      </c>
      <c r="AJ55">
        <v>9</v>
      </c>
      <c r="AK55">
        <v>4</v>
      </c>
      <c r="AN55">
        <v>15</v>
      </c>
      <c r="AO55">
        <v>5</v>
      </c>
      <c r="AP55">
        <v>2</v>
      </c>
      <c r="AQ55">
        <v>5</v>
      </c>
      <c r="AR55">
        <v>4</v>
      </c>
      <c r="AV55">
        <v>51</v>
      </c>
      <c r="AW55">
        <v>11</v>
      </c>
      <c r="AX55">
        <v>8</v>
      </c>
      <c r="AY55">
        <v>29</v>
      </c>
      <c r="AZ55">
        <v>9</v>
      </c>
      <c r="BC55">
        <v>8</v>
      </c>
      <c r="BD55">
        <v>5</v>
      </c>
      <c r="BE55">
        <v>9</v>
      </c>
      <c r="BF55">
        <v>11</v>
      </c>
      <c r="BG55">
        <v>12</v>
      </c>
      <c r="BJ55">
        <v>161</v>
      </c>
      <c r="BK55">
        <v>47</v>
      </c>
      <c r="BL55">
        <v>41</v>
      </c>
      <c r="BM55">
        <v>49</v>
      </c>
      <c r="BN55">
        <v>49</v>
      </c>
      <c r="BQ55">
        <v>547</v>
      </c>
      <c r="BR55">
        <v>21</v>
      </c>
      <c r="BS55">
        <v>3</v>
      </c>
      <c r="BT55">
        <v>26</v>
      </c>
      <c r="BU55">
        <v>7</v>
      </c>
      <c r="BV55">
        <v>1</v>
      </c>
      <c r="BY55">
        <v>547</v>
      </c>
      <c r="BZ55">
        <v>131</v>
      </c>
      <c r="CA55">
        <v>15</v>
      </c>
      <c r="CB55">
        <v>16</v>
      </c>
      <c r="CC55">
        <v>999</v>
      </c>
      <c r="CD55">
        <v>999</v>
      </c>
      <c r="CE55">
        <v>999</v>
      </c>
    </row>
    <row r="56" spans="1:83" x14ac:dyDescent="0.2">
      <c r="A56">
        <v>9</v>
      </c>
      <c r="B56">
        <v>56</v>
      </c>
      <c r="C56">
        <v>20</v>
      </c>
      <c r="D56">
        <v>42</v>
      </c>
      <c r="E56">
        <v>13</v>
      </c>
      <c r="I56">
        <v>6</v>
      </c>
      <c r="J56">
        <v>18</v>
      </c>
      <c r="K56">
        <v>140</v>
      </c>
      <c r="L56">
        <v>148</v>
      </c>
      <c r="M56">
        <v>13</v>
      </c>
      <c r="P56">
        <v>547</v>
      </c>
      <c r="Q56">
        <v>7740</v>
      </c>
      <c r="U56">
        <v>52</v>
      </c>
      <c r="V56">
        <v>5440</v>
      </c>
      <c r="W56">
        <v>4500</v>
      </c>
      <c r="AA56">
        <v>8640</v>
      </c>
      <c r="AB56">
        <v>9540</v>
      </c>
      <c r="AC56">
        <v>9540</v>
      </c>
      <c r="AD56">
        <v>6040</v>
      </c>
      <c r="AE56">
        <v>3940</v>
      </c>
      <c r="AG56">
        <v>3</v>
      </c>
      <c r="AH56">
        <v>5</v>
      </c>
      <c r="AI56">
        <v>10</v>
      </c>
      <c r="AJ56">
        <v>41</v>
      </c>
      <c r="AK56">
        <v>4</v>
      </c>
      <c r="AN56">
        <v>2</v>
      </c>
      <c r="AO56">
        <v>11</v>
      </c>
      <c r="AP56">
        <v>5</v>
      </c>
      <c r="AQ56">
        <v>9</v>
      </c>
      <c r="AR56">
        <v>3</v>
      </c>
      <c r="AV56">
        <v>6</v>
      </c>
      <c r="AW56">
        <v>14</v>
      </c>
      <c r="AX56">
        <v>174</v>
      </c>
      <c r="AY56">
        <v>174</v>
      </c>
      <c r="AZ56">
        <v>13</v>
      </c>
      <c r="BC56">
        <v>9</v>
      </c>
      <c r="BD56">
        <v>13</v>
      </c>
      <c r="BE56">
        <v>7</v>
      </c>
      <c r="BF56">
        <v>10</v>
      </c>
      <c r="BG56">
        <v>9</v>
      </c>
      <c r="BJ56">
        <v>39</v>
      </c>
      <c r="BK56">
        <v>49</v>
      </c>
      <c r="BL56">
        <v>36</v>
      </c>
      <c r="BM56">
        <v>74</v>
      </c>
      <c r="BN56">
        <v>41</v>
      </c>
      <c r="BQ56">
        <v>548</v>
      </c>
      <c r="BR56">
        <v>9</v>
      </c>
      <c r="BS56">
        <v>1</v>
      </c>
      <c r="BT56">
        <v>26</v>
      </c>
      <c r="BU56">
        <v>9</v>
      </c>
      <c r="BV56">
        <v>1</v>
      </c>
      <c r="BY56">
        <v>548</v>
      </c>
      <c r="BZ56">
        <v>82</v>
      </c>
      <c r="CA56">
        <v>13</v>
      </c>
      <c r="CB56">
        <v>10</v>
      </c>
      <c r="CC56">
        <v>991</v>
      </c>
      <c r="CD56">
        <v>999</v>
      </c>
      <c r="CE56">
        <v>999</v>
      </c>
    </row>
    <row r="57" spans="1:83" x14ac:dyDescent="0.2">
      <c r="A57">
        <v>31</v>
      </c>
      <c r="B57">
        <v>46</v>
      </c>
      <c r="C57">
        <v>93</v>
      </c>
      <c r="D57">
        <v>49</v>
      </c>
      <c r="E57">
        <v>84</v>
      </c>
      <c r="I57">
        <v>17</v>
      </c>
      <c r="J57">
        <v>30</v>
      </c>
      <c r="K57">
        <v>75</v>
      </c>
      <c r="L57">
        <v>20</v>
      </c>
      <c r="M57">
        <v>37</v>
      </c>
      <c r="P57">
        <v>548</v>
      </c>
      <c r="Q57">
        <v>5040</v>
      </c>
      <c r="U57">
        <v>53</v>
      </c>
      <c r="V57">
        <v>7640</v>
      </c>
      <c r="W57">
        <v>6900</v>
      </c>
      <c r="AA57">
        <v>4340</v>
      </c>
      <c r="AB57">
        <v>3640</v>
      </c>
      <c r="AC57">
        <v>7140</v>
      </c>
      <c r="AD57">
        <v>5040</v>
      </c>
      <c r="AE57">
        <v>8040</v>
      </c>
      <c r="AG57">
        <v>14</v>
      </c>
      <c r="AH57">
        <v>8</v>
      </c>
      <c r="AI57">
        <v>11</v>
      </c>
      <c r="AJ57">
        <v>7</v>
      </c>
      <c r="AK57">
        <v>4</v>
      </c>
      <c r="AN57">
        <v>5</v>
      </c>
      <c r="AO57">
        <v>10</v>
      </c>
      <c r="AP57">
        <v>22</v>
      </c>
      <c r="AQ57">
        <v>11</v>
      </c>
      <c r="AR57">
        <v>16</v>
      </c>
      <c r="AV57">
        <v>24</v>
      </c>
      <c r="AW57">
        <v>19</v>
      </c>
      <c r="AX57">
        <v>33</v>
      </c>
      <c r="AY57">
        <v>19</v>
      </c>
      <c r="AZ57">
        <v>13</v>
      </c>
      <c r="BC57">
        <v>8</v>
      </c>
      <c r="BD57">
        <v>25</v>
      </c>
      <c r="BE57">
        <v>41</v>
      </c>
      <c r="BF57">
        <v>34</v>
      </c>
      <c r="BG57">
        <v>37</v>
      </c>
      <c r="BJ57">
        <v>47</v>
      </c>
      <c r="BK57">
        <v>95</v>
      </c>
      <c r="BL57">
        <v>245</v>
      </c>
      <c r="BM57">
        <v>147</v>
      </c>
      <c r="BN57">
        <v>180</v>
      </c>
      <c r="BQ57">
        <v>549</v>
      </c>
      <c r="BR57">
        <v>9</v>
      </c>
      <c r="BS57">
        <v>2</v>
      </c>
      <c r="BT57">
        <v>27</v>
      </c>
      <c r="BU57">
        <v>6</v>
      </c>
      <c r="BV57">
        <v>1</v>
      </c>
      <c r="BY57">
        <v>549</v>
      </c>
      <c r="BZ57">
        <v>85</v>
      </c>
      <c r="CA57">
        <v>14</v>
      </c>
      <c r="CB57">
        <v>13</v>
      </c>
      <c r="CC57">
        <v>991</v>
      </c>
      <c r="CD57">
        <v>999</v>
      </c>
      <c r="CE57">
        <v>999</v>
      </c>
    </row>
    <row r="58" spans="1:83" x14ac:dyDescent="0.2">
      <c r="A58">
        <v>75</v>
      </c>
      <c r="B58">
        <v>66</v>
      </c>
      <c r="C58">
        <v>61</v>
      </c>
      <c r="D58">
        <v>58</v>
      </c>
      <c r="E58">
        <v>12</v>
      </c>
      <c r="I58">
        <v>49</v>
      </c>
      <c r="J58">
        <v>29</v>
      </c>
      <c r="K58">
        <v>18</v>
      </c>
      <c r="L58">
        <v>32</v>
      </c>
      <c r="M58">
        <v>10</v>
      </c>
      <c r="P58">
        <v>549</v>
      </c>
      <c r="Q58">
        <v>6340</v>
      </c>
      <c r="U58">
        <v>54</v>
      </c>
      <c r="V58">
        <v>3740</v>
      </c>
      <c r="W58">
        <v>3400</v>
      </c>
      <c r="AA58">
        <v>4340</v>
      </c>
      <c r="AB58">
        <v>5440</v>
      </c>
      <c r="AC58">
        <v>6640</v>
      </c>
      <c r="AD58">
        <v>5540</v>
      </c>
      <c r="AE58">
        <v>6740</v>
      </c>
      <c r="AG58">
        <v>4</v>
      </c>
      <c r="AH58">
        <v>11</v>
      </c>
      <c r="AI58">
        <v>18</v>
      </c>
      <c r="AJ58">
        <v>3</v>
      </c>
      <c r="AK58">
        <v>7</v>
      </c>
      <c r="AN58">
        <v>10</v>
      </c>
      <c r="AO58">
        <v>19</v>
      </c>
      <c r="AP58">
        <v>9</v>
      </c>
      <c r="AQ58">
        <v>17</v>
      </c>
      <c r="AR58">
        <v>4</v>
      </c>
      <c r="AV58">
        <v>40</v>
      </c>
      <c r="AW58">
        <v>98</v>
      </c>
      <c r="AX58">
        <v>28</v>
      </c>
      <c r="AY58">
        <v>30</v>
      </c>
      <c r="AZ58">
        <v>17</v>
      </c>
      <c r="BC58">
        <v>17</v>
      </c>
      <c r="BD58">
        <v>13</v>
      </c>
      <c r="BE58">
        <v>13</v>
      </c>
      <c r="BF58">
        <v>13</v>
      </c>
      <c r="BG58">
        <v>5</v>
      </c>
      <c r="BJ58">
        <v>66</v>
      </c>
      <c r="BK58">
        <v>79</v>
      </c>
      <c r="BL58">
        <v>90</v>
      </c>
      <c r="BM58">
        <v>112</v>
      </c>
      <c r="BN58">
        <v>39</v>
      </c>
      <c r="BQ58">
        <v>550</v>
      </c>
      <c r="BR58">
        <v>5</v>
      </c>
      <c r="BS58">
        <v>2</v>
      </c>
      <c r="BT58">
        <v>15</v>
      </c>
      <c r="BU58">
        <v>3</v>
      </c>
      <c r="BV58">
        <v>1</v>
      </c>
      <c r="BY58">
        <v>550</v>
      </c>
      <c r="BZ58">
        <v>217</v>
      </c>
      <c r="CA58">
        <v>17</v>
      </c>
      <c r="CB58">
        <v>14</v>
      </c>
      <c r="CC58">
        <v>991</v>
      </c>
      <c r="CD58">
        <v>999</v>
      </c>
      <c r="CE58">
        <v>999</v>
      </c>
    </row>
    <row r="59" spans="1:83" x14ac:dyDescent="0.2">
      <c r="A59">
        <v>31</v>
      </c>
      <c r="B59">
        <v>38</v>
      </c>
      <c r="C59">
        <v>6</v>
      </c>
      <c r="D59">
        <v>75</v>
      </c>
      <c r="E59">
        <v>32</v>
      </c>
      <c r="I59">
        <v>10</v>
      </c>
      <c r="J59">
        <v>46</v>
      </c>
      <c r="K59">
        <v>113</v>
      </c>
      <c r="L59">
        <v>14</v>
      </c>
      <c r="M59">
        <v>8</v>
      </c>
      <c r="P59">
        <v>550</v>
      </c>
      <c r="Q59">
        <v>7040</v>
      </c>
      <c r="U59">
        <v>55</v>
      </c>
      <c r="V59">
        <v>6940</v>
      </c>
      <c r="W59">
        <v>6700</v>
      </c>
      <c r="AA59">
        <v>3940</v>
      </c>
      <c r="AB59">
        <v>3940</v>
      </c>
      <c r="AC59">
        <v>1740</v>
      </c>
      <c r="AD59">
        <v>4540</v>
      </c>
      <c r="AE59">
        <v>3740</v>
      </c>
      <c r="AG59">
        <v>3</v>
      </c>
      <c r="AH59">
        <v>13</v>
      </c>
      <c r="AI59">
        <v>15</v>
      </c>
      <c r="AJ59">
        <v>2</v>
      </c>
      <c r="AK59">
        <v>3</v>
      </c>
      <c r="AN59">
        <v>6</v>
      </c>
      <c r="AO59">
        <v>18</v>
      </c>
      <c r="AP59">
        <v>39</v>
      </c>
      <c r="AQ59">
        <v>20</v>
      </c>
      <c r="AR59">
        <v>6</v>
      </c>
      <c r="AV59">
        <v>12</v>
      </c>
      <c r="AW59">
        <v>41</v>
      </c>
      <c r="AX59">
        <v>160</v>
      </c>
      <c r="AY59">
        <v>19</v>
      </c>
      <c r="AZ59">
        <v>7</v>
      </c>
      <c r="BC59">
        <v>7</v>
      </c>
      <c r="BD59">
        <v>13</v>
      </c>
      <c r="BE59">
        <v>24</v>
      </c>
      <c r="BF59">
        <v>6</v>
      </c>
      <c r="BG59">
        <v>5</v>
      </c>
      <c r="BJ59">
        <v>33</v>
      </c>
      <c r="BK59">
        <v>55</v>
      </c>
      <c r="BL59">
        <v>182</v>
      </c>
      <c r="BM59">
        <v>74</v>
      </c>
      <c r="BN59">
        <v>25</v>
      </c>
      <c r="BQ59">
        <v>551</v>
      </c>
      <c r="BR59">
        <v>37</v>
      </c>
      <c r="BS59">
        <v>8</v>
      </c>
      <c r="BT59">
        <v>65</v>
      </c>
      <c r="BU59">
        <v>5</v>
      </c>
      <c r="BV59">
        <v>70.33</v>
      </c>
      <c r="BY59">
        <v>551</v>
      </c>
      <c r="BZ59">
        <v>331</v>
      </c>
      <c r="CA59">
        <v>20</v>
      </c>
      <c r="CB59">
        <v>32</v>
      </c>
      <c r="CC59">
        <v>991</v>
      </c>
      <c r="CD59">
        <v>999</v>
      </c>
      <c r="CE59">
        <v>999</v>
      </c>
    </row>
    <row r="60" spans="1:83" x14ac:dyDescent="0.2">
      <c r="A60">
        <v>119</v>
      </c>
      <c r="B60">
        <v>124</v>
      </c>
      <c r="C60">
        <v>44</v>
      </c>
      <c r="D60">
        <v>96</v>
      </c>
      <c r="E60">
        <v>148</v>
      </c>
      <c r="I60">
        <v>20</v>
      </c>
      <c r="J60">
        <v>17</v>
      </c>
      <c r="K60">
        <v>13</v>
      </c>
      <c r="L60">
        <v>12</v>
      </c>
      <c r="M60">
        <v>30</v>
      </c>
      <c r="P60">
        <v>551</v>
      </c>
      <c r="Q60">
        <v>22240</v>
      </c>
      <c r="U60">
        <v>56</v>
      </c>
      <c r="V60">
        <v>4440</v>
      </c>
      <c r="W60">
        <v>3900</v>
      </c>
      <c r="AA60">
        <v>4940</v>
      </c>
      <c r="AB60">
        <v>8740</v>
      </c>
      <c r="AC60">
        <v>7040</v>
      </c>
      <c r="AD60">
        <v>3440</v>
      </c>
      <c r="AE60">
        <v>3140</v>
      </c>
      <c r="AG60">
        <v>5</v>
      </c>
      <c r="AH60">
        <v>5</v>
      </c>
      <c r="AI60">
        <v>12</v>
      </c>
      <c r="AJ60">
        <v>5</v>
      </c>
      <c r="AK60">
        <v>23</v>
      </c>
      <c r="AN60">
        <v>28</v>
      </c>
      <c r="AO60">
        <v>24</v>
      </c>
      <c r="AP60">
        <v>8</v>
      </c>
      <c r="AQ60">
        <v>37</v>
      </c>
      <c r="AR60">
        <v>23</v>
      </c>
      <c r="AV60">
        <v>19</v>
      </c>
      <c r="AW60">
        <v>16</v>
      </c>
      <c r="AX60">
        <v>23</v>
      </c>
      <c r="AY60">
        <v>14</v>
      </c>
      <c r="AZ60">
        <v>34</v>
      </c>
      <c r="BC60">
        <v>11</v>
      </c>
      <c r="BD60">
        <v>18</v>
      </c>
      <c r="BE60">
        <v>11</v>
      </c>
      <c r="BF60">
        <v>11</v>
      </c>
      <c r="BG60">
        <v>19</v>
      </c>
      <c r="BJ60">
        <v>123</v>
      </c>
      <c r="BK60">
        <v>90</v>
      </c>
      <c r="BL60">
        <v>41</v>
      </c>
      <c r="BM60">
        <v>77</v>
      </c>
      <c r="BN60">
        <v>101</v>
      </c>
      <c r="BQ60">
        <v>552</v>
      </c>
      <c r="BR60">
        <v>72</v>
      </c>
      <c r="BS60">
        <v>8</v>
      </c>
      <c r="BT60">
        <v>73</v>
      </c>
      <c r="BU60">
        <v>15</v>
      </c>
      <c r="BV60">
        <v>65.19</v>
      </c>
      <c r="BY60">
        <v>552</v>
      </c>
      <c r="BZ60">
        <v>258</v>
      </c>
      <c r="CA60">
        <v>22</v>
      </c>
      <c r="CB60">
        <v>55</v>
      </c>
      <c r="CC60">
        <v>992</v>
      </c>
      <c r="CD60">
        <v>999</v>
      </c>
      <c r="CE60">
        <v>999</v>
      </c>
    </row>
    <row r="61" spans="1:83" x14ac:dyDescent="0.2">
      <c r="A61">
        <v>57</v>
      </c>
      <c r="B61">
        <v>58</v>
      </c>
      <c r="C61">
        <v>34</v>
      </c>
      <c r="D61">
        <v>36</v>
      </c>
      <c r="E61">
        <v>18</v>
      </c>
      <c r="I61">
        <v>49</v>
      </c>
      <c r="J61">
        <v>37</v>
      </c>
      <c r="K61">
        <v>22</v>
      </c>
      <c r="L61">
        <v>18</v>
      </c>
      <c r="M61">
        <v>7</v>
      </c>
      <c r="P61">
        <v>552</v>
      </c>
      <c r="Q61">
        <v>15340</v>
      </c>
      <c r="U61">
        <v>57</v>
      </c>
      <c r="V61">
        <v>4740</v>
      </c>
      <c r="W61">
        <v>4100</v>
      </c>
      <c r="AA61">
        <v>5040</v>
      </c>
      <c r="AB61">
        <v>2740</v>
      </c>
      <c r="AC61">
        <v>3240</v>
      </c>
      <c r="AD61">
        <v>5640</v>
      </c>
      <c r="AE61">
        <v>4340</v>
      </c>
      <c r="AG61">
        <v>55</v>
      </c>
      <c r="AH61">
        <v>59</v>
      </c>
      <c r="AI61">
        <v>12</v>
      </c>
      <c r="AJ61">
        <v>11</v>
      </c>
      <c r="AK61">
        <v>9</v>
      </c>
      <c r="AN61">
        <v>7</v>
      </c>
      <c r="AO61">
        <v>8</v>
      </c>
      <c r="AP61">
        <v>5</v>
      </c>
      <c r="AQ61">
        <v>7</v>
      </c>
      <c r="AR61">
        <v>2</v>
      </c>
      <c r="AV61">
        <v>61</v>
      </c>
      <c r="AW61">
        <v>61</v>
      </c>
      <c r="AX61">
        <v>28</v>
      </c>
      <c r="AY61">
        <v>29</v>
      </c>
      <c r="AZ61">
        <v>13</v>
      </c>
      <c r="BC61">
        <v>7</v>
      </c>
      <c r="BD61">
        <v>12</v>
      </c>
      <c r="BE61">
        <v>7</v>
      </c>
      <c r="BF61">
        <v>9</v>
      </c>
      <c r="BG61">
        <v>9</v>
      </c>
      <c r="BJ61">
        <v>41</v>
      </c>
      <c r="BK61">
        <v>77</v>
      </c>
      <c r="BL61">
        <v>55</v>
      </c>
      <c r="BM61">
        <v>117</v>
      </c>
      <c r="BN61">
        <v>36</v>
      </c>
      <c r="BQ61">
        <v>553</v>
      </c>
      <c r="BR61">
        <v>47</v>
      </c>
      <c r="BS61">
        <v>38</v>
      </c>
      <c r="BT61">
        <v>54</v>
      </c>
      <c r="BU61">
        <v>24</v>
      </c>
      <c r="BV61">
        <v>61.81</v>
      </c>
      <c r="BY61">
        <v>553</v>
      </c>
      <c r="BZ61">
        <v>125</v>
      </c>
      <c r="CA61">
        <v>13</v>
      </c>
      <c r="CB61">
        <v>32</v>
      </c>
      <c r="CC61">
        <v>991</v>
      </c>
      <c r="CD61">
        <v>999</v>
      </c>
      <c r="CE61">
        <v>999</v>
      </c>
    </row>
    <row r="62" spans="1:83" x14ac:dyDescent="0.2">
      <c r="A62">
        <v>28</v>
      </c>
      <c r="B62">
        <v>86</v>
      </c>
      <c r="C62">
        <v>86</v>
      </c>
      <c r="D62">
        <v>78</v>
      </c>
      <c r="E62">
        <v>59</v>
      </c>
      <c r="I62">
        <v>9</v>
      </c>
      <c r="J62">
        <v>32</v>
      </c>
      <c r="K62">
        <v>30</v>
      </c>
      <c r="L62">
        <v>40</v>
      </c>
      <c r="M62">
        <v>51</v>
      </c>
      <c r="P62">
        <v>553</v>
      </c>
      <c r="Q62">
        <v>11840</v>
      </c>
      <c r="U62">
        <v>58</v>
      </c>
      <c r="V62">
        <v>9440</v>
      </c>
      <c r="W62">
        <v>9100</v>
      </c>
      <c r="AA62">
        <v>4640</v>
      </c>
      <c r="AB62">
        <v>3240</v>
      </c>
      <c r="AC62">
        <v>4340</v>
      </c>
      <c r="AD62">
        <v>4040</v>
      </c>
      <c r="AE62">
        <v>2540</v>
      </c>
      <c r="AG62">
        <v>7</v>
      </c>
      <c r="AH62">
        <v>10</v>
      </c>
      <c r="AI62">
        <v>7</v>
      </c>
      <c r="AJ62">
        <v>7</v>
      </c>
      <c r="AK62">
        <v>12</v>
      </c>
      <c r="AN62">
        <v>5</v>
      </c>
      <c r="AO62">
        <v>14</v>
      </c>
      <c r="AP62">
        <v>14</v>
      </c>
      <c r="AQ62">
        <v>14</v>
      </c>
      <c r="AR62">
        <v>17</v>
      </c>
      <c r="AV62">
        <v>14</v>
      </c>
      <c r="AW62">
        <v>22</v>
      </c>
      <c r="AX62">
        <v>24</v>
      </c>
      <c r="AY62">
        <v>36</v>
      </c>
      <c r="AZ62">
        <v>72</v>
      </c>
      <c r="BC62">
        <v>16</v>
      </c>
      <c r="BD62">
        <v>18</v>
      </c>
      <c r="BE62">
        <v>19</v>
      </c>
      <c r="BF62">
        <v>19</v>
      </c>
      <c r="BG62">
        <v>16</v>
      </c>
      <c r="BJ62">
        <v>77</v>
      </c>
      <c r="BK62">
        <v>144</v>
      </c>
      <c r="BL62">
        <v>155</v>
      </c>
      <c r="BM62">
        <v>188</v>
      </c>
      <c r="BN62">
        <v>180</v>
      </c>
      <c r="BQ62">
        <v>554</v>
      </c>
      <c r="BR62">
        <v>38</v>
      </c>
      <c r="BS62">
        <v>89</v>
      </c>
      <c r="BT62">
        <v>41</v>
      </c>
      <c r="BU62">
        <v>7</v>
      </c>
      <c r="BV62">
        <v>90</v>
      </c>
      <c r="BY62">
        <v>554</v>
      </c>
      <c r="BZ62">
        <v>49</v>
      </c>
      <c r="CA62">
        <v>8</v>
      </c>
      <c r="CB62">
        <v>7</v>
      </c>
      <c r="CC62">
        <v>991</v>
      </c>
      <c r="CD62">
        <v>999</v>
      </c>
      <c r="CE62">
        <v>999</v>
      </c>
    </row>
    <row r="63" spans="1:83" x14ac:dyDescent="0.2">
      <c r="A63">
        <v>51</v>
      </c>
      <c r="B63">
        <v>22</v>
      </c>
      <c r="C63">
        <v>70</v>
      </c>
      <c r="D63">
        <v>134</v>
      </c>
      <c r="E63">
        <v>75</v>
      </c>
      <c r="I63">
        <v>17</v>
      </c>
      <c r="J63">
        <v>7</v>
      </c>
      <c r="K63">
        <v>12</v>
      </c>
      <c r="L63">
        <v>30</v>
      </c>
      <c r="M63">
        <v>31</v>
      </c>
      <c r="P63">
        <v>554</v>
      </c>
      <c r="Q63">
        <v>7740</v>
      </c>
      <c r="U63">
        <v>59</v>
      </c>
      <c r="V63">
        <v>6940</v>
      </c>
      <c r="W63">
        <v>6700</v>
      </c>
      <c r="AA63">
        <v>1140</v>
      </c>
      <c r="AB63">
        <v>940</v>
      </c>
      <c r="AC63">
        <v>2840</v>
      </c>
      <c r="AD63">
        <v>4040</v>
      </c>
      <c r="AE63">
        <v>2340</v>
      </c>
      <c r="AG63">
        <v>7</v>
      </c>
      <c r="AH63">
        <v>6</v>
      </c>
      <c r="AI63">
        <v>5</v>
      </c>
      <c r="AJ63">
        <v>12</v>
      </c>
      <c r="AK63">
        <v>8</v>
      </c>
      <c r="AN63">
        <v>6</v>
      </c>
      <c r="AO63">
        <v>3</v>
      </c>
      <c r="AP63">
        <v>10</v>
      </c>
      <c r="AQ63">
        <v>19</v>
      </c>
      <c r="AR63">
        <v>15</v>
      </c>
      <c r="AV63">
        <v>20</v>
      </c>
      <c r="AW63">
        <v>13</v>
      </c>
      <c r="AX63">
        <v>15</v>
      </c>
      <c r="AY63">
        <v>28</v>
      </c>
      <c r="AZ63">
        <v>41</v>
      </c>
      <c r="BC63">
        <v>17</v>
      </c>
      <c r="BD63">
        <v>13</v>
      </c>
      <c r="BE63">
        <v>18</v>
      </c>
      <c r="BF63">
        <v>36</v>
      </c>
      <c r="BG63">
        <v>19</v>
      </c>
      <c r="BJ63">
        <v>95</v>
      </c>
      <c r="BK63">
        <v>79</v>
      </c>
      <c r="BL63">
        <v>82</v>
      </c>
      <c r="BM63">
        <v>212</v>
      </c>
      <c r="BN63">
        <v>155</v>
      </c>
      <c r="BQ63">
        <v>556</v>
      </c>
      <c r="BR63">
        <v>5</v>
      </c>
      <c r="BS63">
        <v>2</v>
      </c>
      <c r="BT63">
        <v>9</v>
      </c>
      <c r="BU63">
        <v>3</v>
      </c>
      <c r="BV63">
        <v>1</v>
      </c>
      <c r="BY63">
        <v>556</v>
      </c>
      <c r="BZ63">
        <v>52</v>
      </c>
      <c r="CA63">
        <v>10</v>
      </c>
      <c r="CB63">
        <v>9</v>
      </c>
      <c r="CC63">
        <v>999</v>
      </c>
      <c r="CD63">
        <v>999</v>
      </c>
      <c r="CE63">
        <v>999</v>
      </c>
    </row>
    <row r="64" spans="1:83" x14ac:dyDescent="0.2">
      <c r="A64">
        <v>227</v>
      </c>
      <c r="B64">
        <v>57</v>
      </c>
      <c r="C64">
        <v>105</v>
      </c>
      <c r="D64">
        <v>66</v>
      </c>
      <c r="E64">
        <v>82</v>
      </c>
      <c r="I64">
        <v>18</v>
      </c>
      <c r="J64">
        <v>13</v>
      </c>
      <c r="K64">
        <v>40</v>
      </c>
      <c r="L64">
        <v>26</v>
      </c>
      <c r="M64">
        <v>31</v>
      </c>
      <c r="P64">
        <v>555</v>
      </c>
      <c r="Q64">
        <v>9000</v>
      </c>
      <c r="U64">
        <v>60</v>
      </c>
      <c r="V64">
        <v>4640</v>
      </c>
      <c r="W64">
        <v>4100</v>
      </c>
      <c r="AA64">
        <v>3540</v>
      </c>
      <c r="AB64">
        <v>5340</v>
      </c>
      <c r="AC64">
        <v>3340</v>
      </c>
      <c r="AD64">
        <v>14440</v>
      </c>
      <c r="AE64">
        <v>6540</v>
      </c>
      <c r="AG64">
        <v>7</v>
      </c>
      <c r="AH64">
        <v>6</v>
      </c>
      <c r="AI64">
        <v>7</v>
      </c>
      <c r="AJ64">
        <v>6</v>
      </c>
      <c r="AK64">
        <v>6</v>
      </c>
      <c r="AN64">
        <v>29</v>
      </c>
      <c r="AO64">
        <v>6</v>
      </c>
      <c r="AP64">
        <v>18</v>
      </c>
      <c r="AQ64">
        <v>10</v>
      </c>
      <c r="AR64">
        <v>13</v>
      </c>
      <c r="AV64">
        <v>16</v>
      </c>
      <c r="AW64">
        <v>12</v>
      </c>
      <c r="AX64">
        <v>37</v>
      </c>
      <c r="AY64">
        <v>24</v>
      </c>
      <c r="AZ64">
        <v>27</v>
      </c>
      <c r="BC64">
        <v>19</v>
      </c>
      <c r="BD64">
        <v>18</v>
      </c>
      <c r="BE64">
        <v>33</v>
      </c>
      <c r="BF64">
        <v>24</v>
      </c>
      <c r="BG64">
        <v>32</v>
      </c>
      <c r="BJ64">
        <v>133</v>
      </c>
      <c r="BK64">
        <v>123</v>
      </c>
      <c r="BL64">
        <v>220</v>
      </c>
      <c r="BM64">
        <v>123</v>
      </c>
      <c r="BN64">
        <v>180</v>
      </c>
      <c r="BQ64">
        <v>557</v>
      </c>
      <c r="BR64">
        <v>11</v>
      </c>
      <c r="BS64">
        <v>3</v>
      </c>
      <c r="BT64">
        <v>28</v>
      </c>
      <c r="BU64">
        <v>5</v>
      </c>
      <c r="BV64">
        <v>1</v>
      </c>
      <c r="BY64">
        <v>557</v>
      </c>
      <c r="BZ64">
        <v>215</v>
      </c>
      <c r="CA64">
        <v>11</v>
      </c>
      <c r="CB64">
        <v>25</v>
      </c>
      <c r="CC64">
        <v>999</v>
      </c>
      <c r="CD64">
        <v>999</v>
      </c>
      <c r="CE64">
        <v>999</v>
      </c>
    </row>
    <row r="65" spans="1:83" x14ac:dyDescent="0.2">
      <c r="A65">
        <v>79</v>
      </c>
      <c r="B65">
        <v>149</v>
      </c>
      <c r="C65">
        <v>150</v>
      </c>
      <c r="D65">
        <v>228</v>
      </c>
      <c r="E65">
        <v>106</v>
      </c>
      <c r="I65">
        <v>19</v>
      </c>
      <c r="J65">
        <v>22</v>
      </c>
      <c r="K65">
        <v>32</v>
      </c>
      <c r="L65">
        <v>48</v>
      </c>
      <c r="M65">
        <v>47</v>
      </c>
      <c r="P65">
        <v>556</v>
      </c>
      <c r="Q65">
        <v>12240</v>
      </c>
      <c r="U65">
        <v>61</v>
      </c>
      <c r="V65">
        <v>4340</v>
      </c>
      <c r="W65">
        <v>4300</v>
      </c>
      <c r="AA65">
        <v>2640</v>
      </c>
      <c r="AB65">
        <v>2840</v>
      </c>
      <c r="AC65">
        <v>3940</v>
      </c>
      <c r="AD65">
        <v>2440</v>
      </c>
      <c r="AE65">
        <v>1940</v>
      </c>
      <c r="AG65">
        <v>5</v>
      </c>
      <c r="AH65">
        <v>6</v>
      </c>
      <c r="AI65">
        <v>7</v>
      </c>
      <c r="AJ65">
        <v>8</v>
      </c>
      <c r="AK65">
        <v>7</v>
      </c>
      <c r="AN65">
        <v>10</v>
      </c>
      <c r="AO65">
        <v>17</v>
      </c>
      <c r="AP65">
        <v>19</v>
      </c>
      <c r="AQ65">
        <v>52</v>
      </c>
      <c r="AR65">
        <v>18</v>
      </c>
      <c r="AV65">
        <v>15</v>
      </c>
      <c r="AW65">
        <v>19</v>
      </c>
      <c r="AX65">
        <v>19</v>
      </c>
      <c r="AY65">
        <v>31</v>
      </c>
      <c r="AZ65">
        <v>35</v>
      </c>
      <c r="BC65">
        <v>29</v>
      </c>
      <c r="BD65">
        <v>33</v>
      </c>
      <c r="BE65">
        <v>44</v>
      </c>
      <c r="BF65">
        <v>68</v>
      </c>
      <c r="BG65">
        <v>35</v>
      </c>
      <c r="BJ65">
        <v>158</v>
      </c>
      <c r="BK65">
        <v>147</v>
      </c>
      <c r="BL65">
        <v>258</v>
      </c>
      <c r="BM65">
        <v>385</v>
      </c>
      <c r="BN65">
        <v>261</v>
      </c>
      <c r="BQ65">
        <v>558</v>
      </c>
      <c r="BR65">
        <v>36</v>
      </c>
      <c r="BS65">
        <v>7</v>
      </c>
      <c r="BT65">
        <v>418</v>
      </c>
      <c r="BU65">
        <v>46</v>
      </c>
      <c r="BV65">
        <v>1</v>
      </c>
      <c r="BY65">
        <v>558</v>
      </c>
      <c r="BZ65">
        <v>250</v>
      </c>
      <c r="CA65">
        <v>18</v>
      </c>
      <c r="CB65">
        <v>34</v>
      </c>
      <c r="CC65">
        <v>993</v>
      </c>
      <c r="CD65">
        <v>999</v>
      </c>
      <c r="CE65">
        <v>999</v>
      </c>
    </row>
    <row r="66" spans="1:83" x14ac:dyDescent="0.2">
      <c r="A66">
        <v>218</v>
      </c>
      <c r="B66">
        <v>271</v>
      </c>
      <c r="C66">
        <v>80</v>
      </c>
      <c r="D66">
        <v>130</v>
      </c>
      <c r="E66">
        <v>116</v>
      </c>
      <c r="I66">
        <v>38</v>
      </c>
      <c r="J66">
        <v>68</v>
      </c>
      <c r="K66">
        <v>14</v>
      </c>
      <c r="L66">
        <v>35</v>
      </c>
      <c r="M66">
        <v>32</v>
      </c>
      <c r="P66">
        <v>557</v>
      </c>
      <c r="Q66">
        <v>10740</v>
      </c>
      <c r="U66">
        <v>62</v>
      </c>
      <c r="V66">
        <v>2940</v>
      </c>
      <c r="W66">
        <v>2800</v>
      </c>
      <c r="AA66">
        <v>2240</v>
      </c>
      <c r="AB66">
        <v>7840</v>
      </c>
      <c r="AC66">
        <v>1440</v>
      </c>
      <c r="AD66">
        <v>2140</v>
      </c>
      <c r="AE66">
        <v>1440</v>
      </c>
      <c r="AG66">
        <v>10</v>
      </c>
      <c r="AH66">
        <v>12</v>
      </c>
      <c r="AI66">
        <v>7</v>
      </c>
      <c r="AJ66">
        <v>8</v>
      </c>
      <c r="AK66">
        <v>7</v>
      </c>
      <c r="AN66">
        <v>33</v>
      </c>
      <c r="AO66">
        <v>33</v>
      </c>
      <c r="AP66">
        <v>9</v>
      </c>
      <c r="AQ66">
        <v>26</v>
      </c>
      <c r="AR66">
        <v>19</v>
      </c>
      <c r="AV66">
        <v>31</v>
      </c>
      <c r="AW66">
        <v>33</v>
      </c>
      <c r="AX66">
        <v>9</v>
      </c>
      <c r="AY66">
        <v>24</v>
      </c>
      <c r="AZ66">
        <v>20</v>
      </c>
      <c r="BC66">
        <v>59</v>
      </c>
      <c r="BD66">
        <v>87</v>
      </c>
      <c r="BE66">
        <v>36</v>
      </c>
      <c r="BF66">
        <v>50</v>
      </c>
      <c r="BG66">
        <v>35</v>
      </c>
      <c r="BJ66">
        <v>307</v>
      </c>
      <c r="BK66">
        <v>524</v>
      </c>
      <c r="BL66">
        <v>125</v>
      </c>
      <c r="BM66">
        <v>258</v>
      </c>
      <c r="BN66">
        <v>198</v>
      </c>
      <c r="BQ66">
        <v>559</v>
      </c>
      <c r="BR66">
        <v>15</v>
      </c>
      <c r="BS66">
        <v>9</v>
      </c>
      <c r="BT66">
        <v>47</v>
      </c>
      <c r="BU66">
        <v>6</v>
      </c>
      <c r="BV66">
        <v>61.68</v>
      </c>
      <c r="BY66">
        <v>559</v>
      </c>
      <c r="BZ66">
        <v>131</v>
      </c>
      <c r="CA66">
        <v>13</v>
      </c>
      <c r="CB66">
        <v>11</v>
      </c>
      <c r="CC66">
        <v>992</v>
      </c>
      <c r="CD66">
        <v>999</v>
      </c>
      <c r="CE66">
        <v>999</v>
      </c>
    </row>
    <row r="67" spans="1:83" x14ac:dyDescent="0.2">
      <c r="A67">
        <v>82</v>
      </c>
      <c r="B67">
        <v>63</v>
      </c>
      <c r="C67">
        <v>50</v>
      </c>
      <c r="D67">
        <v>80</v>
      </c>
      <c r="E67">
        <v>93</v>
      </c>
      <c r="I67">
        <v>33</v>
      </c>
      <c r="J67">
        <v>27</v>
      </c>
      <c r="K67">
        <v>13</v>
      </c>
      <c r="L67">
        <v>21</v>
      </c>
      <c r="M67">
        <v>37</v>
      </c>
      <c r="P67">
        <v>558</v>
      </c>
      <c r="Q67">
        <v>9040</v>
      </c>
      <c r="U67">
        <v>63</v>
      </c>
      <c r="V67">
        <v>5140</v>
      </c>
      <c r="W67">
        <v>5100</v>
      </c>
      <c r="AA67">
        <v>2740</v>
      </c>
      <c r="AB67">
        <v>4540</v>
      </c>
      <c r="AC67">
        <v>1940</v>
      </c>
      <c r="AD67">
        <v>2640</v>
      </c>
      <c r="AE67">
        <v>3140</v>
      </c>
      <c r="AG67">
        <v>7</v>
      </c>
      <c r="AH67">
        <v>5</v>
      </c>
      <c r="AI67">
        <v>6</v>
      </c>
      <c r="AJ67">
        <v>8</v>
      </c>
      <c r="AK67">
        <v>7</v>
      </c>
      <c r="AN67">
        <v>17</v>
      </c>
      <c r="AO67">
        <v>11</v>
      </c>
      <c r="AP67">
        <v>7</v>
      </c>
      <c r="AQ67">
        <v>11</v>
      </c>
      <c r="AR67">
        <v>15</v>
      </c>
      <c r="AV67">
        <v>49</v>
      </c>
      <c r="AW67">
        <v>16</v>
      </c>
      <c r="AX67">
        <v>11</v>
      </c>
      <c r="AY67">
        <v>19</v>
      </c>
      <c r="AZ67">
        <v>20</v>
      </c>
      <c r="BC67">
        <v>25</v>
      </c>
      <c r="BD67">
        <v>27</v>
      </c>
      <c r="BE67">
        <v>27</v>
      </c>
      <c r="BF67">
        <v>38</v>
      </c>
      <c r="BG67">
        <v>49</v>
      </c>
      <c r="BJ67">
        <v>193</v>
      </c>
      <c r="BK67">
        <v>136</v>
      </c>
      <c r="BL67">
        <v>117</v>
      </c>
      <c r="BM67">
        <v>174</v>
      </c>
      <c r="BN67">
        <v>291</v>
      </c>
      <c r="BQ67">
        <v>560</v>
      </c>
      <c r="BR67">
        <v>10</v>
      </c>
      <c r="BS67">
        <v>6</v>
      </c>
      <c r="BT67">
        <v>46</v>
      </c>
      <c r="BU67">
        <v>4</v>
      </c>
      <c r="BV67">
        <v>61</v>
      </c>
      <c r="BY67">
        <v>560</v>
      </c>
      <c r="BZ67">
        <v>136</v>
      </c>
      <c r="CA67">
        <v>10</v>
      </c>
      <c r="CB67">
        <v>9</v>
      </c>
      <c r="CC67">
        <v>991</v>
      </c>
      <c r="CD67">
        <v>999</v>
      </c>
      <c r="CE67">
        <v>999</v>
      </c>
    </row>
    <row r="68" spans="1:83" x14ac:dyDescent="0.2">
      <c r="A68">
        <v>219</v>
      </c>
      <c r="B68">
        <v>63</v>
      </c>
      <c r="C68">
        <v>59</v>
      </c>
      <c r="D68">
        <v>20</v>
      </c>
      <c r="E68">
        <v>37</v>
      </c>
      <c r="I68">
        <v>87</v>
      </c>
      <c r="J68">
        <v>46</v>
      </c>
      <c r="K68">
        <v>305</v>
      </c>
      <c r="L68">
        <v>12</v>
      </c>
      <c r="M68">
        <v>20</v>
      </c>
      <c r="P68">
        <v>559</v>
      </c>
      <c r="Q68">
        <v>6740</v>
      </c>
      <c r="U68">
        <v>64</v>
      </c>
      <c r="V68">
        <v>6240</v>
      </c>
      <c r="W68">
        <v>5800</v>
      </c>
      <c r="AA68">
        <v>2740</v>
      </c>
      <c r="AB68">
        <v>6140</v>
      </c>
      <c r="AC68">
        <v>4840</v>
      </c>
      <c r="AD68">
        <v>2340</v>
      </c>
      <c r="AE68">
        <v>6440</v>
      </c>
      <c r="AG68">
        <v>9</v>
      </c>
      <c r="AH68">
        <v>10</v>
      </c>
      <c r="AI68">
        <v>11</v>
      </c>
      <c r="AJ68">
        <v>7</v>
      </c>
      <c r="AK68">
        <v>7</v>
      </c>
      <c r="AN68">
        <v>28</v>
      </c>
      <c r="AO68">
        <v>12</v>
      </c>
      <c r="AP68">
        <v>55</v>
      </c>
      <c r="AQ68">
        <v>4</v>
      </c>
      <c r="AR68">
        <v>6</v>
      </c>
      <c r="AV68">
        <v>68</v>
      </c>
      <c r="AW68">
        <v>43</v>
      </c>
      <c r="AX68">
        <v>31</v>
      </c>
      <c r="AY68">
        <v>9</v>
      </c>
      <c r="AZ68">
        <v>13</v>
      </c>
      <c r="BC68">
        <v>79</v>
      </c>
      <c r="BD68">
        <v>21</v>
      </c>
      <c r="BE68">
        <v>12</v>
      </c>
      <c r="BF68">
        <v>13</v>
      </c>
      <c r="BG68">
        <v>14</v>
      </c>
      <c r="BJ68">
        <v>598</v>
      </c>
      <c r="BK68">
        <v>95</v>
      </c>
      <c r="BL68">
        <v>152</v>
      </c>
      <c r="BM68">
        <v>33</v>
      </c>
      <c r="BN68">
        <v>47</v>
      </c>
      <c r="BQ68">
        <v>561</v>
      </c>
      <c r="BR68">
        <v>15</v>
      </c>
      <c r="BS68">
        <v>9</v>
      </c>
      <c r="BT68">
        <v>17</v>
      </c>
      <c r="BU68">
        <v>4</v>
      </c>
      <c r="BV68">
        <v>1</v>
      </c>
      <c r="BY68">
        <v>561</v>
      </c>
      <c r="BZ68">
        <v>55</v>
      </c>
      <c r="CA68">
        <v>10</v>
      </c>
      <c r="CB68">
        <v>20</v>
      </c>
      <c r="CC68">
        <v>999</v>
      </c>
      <c r="CD68">
        <v>999</v>
      </c>
      <c r="CE68">
        <v>999</v>
      </c>
    </row>
    <row r="69" spans="1:83" x14ac:dyDescent="0.2">
      <c r="A69">
        <v>27</v>
      </c>
      <c r="B69">
        <v>17</v>
      </c>
      <c r="C69">
        <v>34</v>
      </c>
      <c r="D69">
        <v>47</v>
      </c>
      <c r="E69">
        <v>55</v>
      </c>
      <c r="I69">
        <v>9</v>
      </c>
      <c r="J69">
        <v>4</v>
      </c>
      <c r="K69">
        <v>69</v>
      </c>
      <c r="L69">
        <v>20</v>
      </c>
      <c r="M69">
        <v>11</v>
      </c>
      <c r="P69">
        <v>560</v>
      </c>
      <c r="Q69">
        <v>6640</v>
      </c>
      <c r="U69">
        <v>65</v>
      </c>
      <c r="V69">
        <v>5040</v>
      </c>
      <c r="W69">
        <v>4900</v>
      </c>
      <c r="AA69">
        <v>2040</v>
      </c>
      <c r="AB69">
        <v>4440</v>
      </c>
      <c r="AC69">
        <v>2140</v>
      </c>
      <c r="AD69">
        <v>4740</v>
      </c>
      <c r="AE69">
        <v>4040</v>
      </c>
      <c r="AG69">
        <v>5</v>
      </c>
      <c r="AH69">
        <v>5</v>
      </c>
      <c r="AI69">
        <v>12</v>
      </c>
      <c r="AJ69">
        <v>20</v>
      </c>
      <c r="AK69">
        <v>4</v>
      </c>
      <c r="AN69">
        <v>7</v>
      </c>
      <c r="AO69">
        <v>3</v>
      </c>
      <c r="AP69">
        <v>15</v>
      </c>
      <c r="AQ69">
        <v>6</v>
      </c>
      <c r="AR69">
        <v>11</v>
      </c>
      <c r="AV69">
        <v>11</v>
      </c>
      <c r="AW69">
        <v>4</v>
      </c>
      <c r="AX69">
        <v>114</v>
      </c>
      <c r="AY69">
        <v>38</v>
      </c>
      <c r="AZ69">
        <v>13</v>
      </c>
      <c r="BC69">
        <v>12</v>
      </c>
      <c r="BD69">
        <v>9</v>
      </c>
      <c r="BE69">
        <v>3</v>
      </c>
      <c r="BF69">
        <v>19</v>
      </c>
      <c r="BG69">
        <v>9</v>
      </c>
      <c r="BJ69">
        <v>39</v>
      </c>
      <c r="BK69">
        <v>30</v>
      </c>
      <c r="BL69">
        <v>74</v>
      </c>
      <c r="BM69">
        <v>54</v>
      </c>
      <c r="BN69">
        <v>39</v>
      </c>
      <c r="BQ69">
        <v>562</v>
      </c>
      <c r="BR69">
        <v>22</v>
      </c>
      <c r="BS69">
        <v>4</v>
      </c>
      <c r="BT69">
        <v>77</v>
      </c>
      <c r="BU69">
        <v>17</v>
      </c>
      <c r="BV69">
        <v>1</v>
      </c>
      <c r="BY69">
        <v>562</v>
      </c>
      <c r="BZ69">
        <v>55</v>
      </c>
      <c r="CA69">
        <v>20</v>
      </c>
      <c r="CB69">
        <v>14</v>
      </c>
      <c r="CC69">
        <v>999</v>
      </c>
      <c r="CD69">
        <v>999</v>
      </c>
      <c r="CE69">
        <v>999</v>
      </c>
    </row>
    <row r="70" spans="1:83" x14ac:dyDescent="0.2">
      <c r="A70">
        <v>176</v>
      </c>
      <c r="B70">
        <v>537</v>
      </c>
      <c r="C70">
        <v>99</v>
      </c>
      <c r="D70">
        <v>100</v>
      </c>
      <c r="E70">
        <v>46</v>
      </c>
      <c r="I70">
        <v>80</v>
      </c>
      <c r="J70">
        <v>151</v>
      </c>
      <c r="K70">
        <v>117</v>
      </c>
      <c r="L70">
        <v>64</v>
      </c>
      <c r="M70">
        <v>5</v>
      </c>
      <c r="P70">
        <v>561</v>
      </c>
      <c r="Q70">
        <v>7740</v>
      </c>
      <c r="U70">
        <v>66</v>
      </c>
      <c r="V70">
        <v>5840</v>
      </c>
      <c r="W70">
        <v>5500</v>
      </c>
      <c r="AA70">
        <v>7440</v>
      </c>
      <c r="AB70">
        <v>5640</v>
      </c>
      <c r="AC70">
        <v>3340</v>
      </c>
      <c r="AD70">
        <v>3740</v>
      </c>
      <c r="AE70">
        <v>3240</v>
      </c>
      <c r="AG70">
        <v>5</v>
      </c>
      <c r="AH70">
        <v>8</v>
      </c>
      <c r="AI70">
        <v>9</v>
      </c>
      <c r="AJ70">
        <v>2</v>
      </c>
      <c r="AK70">
        <v>4</v>
      </c>
      <c r="AN70">
        <v>32</v>
      </c>
      <c r="AO70">
        <v>54</v>
      </c>
      <c r="AP70">
        <v>44</v>
      </c>
      <c r="AQ70">
        <v>13</v>
      </c>
      <c r="AR70">
        <v>4</v>
      </c>
      <c r="AV70">
        <v>92</v>
      </c>
      <c r="AW70">
        <v>148</v>
      </c>
      <c r="AX70">
        <v>146</v>
      </c>
      <c r="AY70">
        <v>18</v>
      </c>
      <c r="AZ70">
        <v>9</v>
      </c>
      <c r="BC70">
        <v>7</v>
      </c>
      <c r="BD70">
        <v>6</v>
      </c>
      <c r="BE70">
        <v>4</v>
      </c>
      <c r="BF70">
        <v>10</v>
      </c>
      <c r="BG70">
        <v>9</v>
      </c>
      <c r="BJ70">
        <v>79</v>
      </c>
      <c r="BK70">
        <v>128</v>
      </c>
      <c r="BL70">
        <v>87</v>
      </c>
      <c r="BM70">
        <v>39</v>
      </c>
      <c r="BN70">
        <v>33</v>
      </c>
      <c r="BQ70">
        <v>563</v>
      </c>
      <c r="BR70">
        <v>41</v>
      </c>
      <c r="BS70">
        <v>4</v>
      </c>
      <c r="BT70">
        <v>32</v>
      </c>
      <c r="BU70">
        <v>19</v>
      </c>
      <c r="BV70">
        <v>1</v>
      </c>
      <c r="BY70">
        <v>563</v>
      </c>
      <c r="BZ70">
        <v>245</v>
      </c>
      <c r="CA70">
        <v>18</v>
      </c>
      <c r="CB70">
        <v>42</v>
      </c>
      <c r="CC70">
        <v>999</v>
      </c>
      <c r="CD70">
        <v>999</v>
      </c>
      <c r="CE70">
        <v>999</v>
      </c>
    </row>
    <row r="71" spans="1:83" x14ac:dyDescent="0.2">
      <c r="A71">
        <v>24</v>
      </c>
      <c r="B71">
        <v>53</v>
      </c>
      <c r="C71">
        <v>39</v>
      </c>
      <c r="D71">
        <v>84</v>
      </c>
      <c r="E71">
        <v>86</v>
      </c>
      <c r="I71">
        <v>7</v>
      </c>
      <c r="J71">
        <v>6</v>
      </c>
      <c r="K71">
        <v>10</v>
      </c>
      <c r="L71">
        <v>8</v>
      </c>
      <c r="M71">
        <v>13</v>
      </c>
      <c r="P71">
        <v>562</v>
      </c>
      <c r="Q71">
        <v>5940</v>
      </c>
      <c r="U71">
        <v>67</v>
      </c>
      <c r="V71">
        <v>1040</v>
      </c>
      <c r="W71">
        <v>1100</v>
      </c>
      <c r="AA71">
        <v>5440</v>
      </c>
      <c r="AB71">
        <v>4340</v>
      </c>
      <c r="AC71">
        <v>7240</v>
      </c>
      <c r="AD71">
        <v>3340</v>
      </c>
      <c r="AE71">
        <v>4640</v>
      </c>
      <c r="AG71">
        <v>7</v>
      </c>
      <c r="AH71">
        <v>5</v>
      </c>
      <c r="AI71">
        <v>3</v>
      </c>
      <c r="AJ71">
        <v>5</v>
      </c>
      <c r="AK71">
        <v>3</v>
      </c>
      <c r="AN71">
        <v>2</v>
      </c>
      <c r="AO71">
        <v>4</v>
      </c>
      <c r="AP71">
        <v>7</v>
      </c>
      <c r="AQ71">
        <v>12</v>
      </c>
      <c r="AR71">
        <v>17</v>
      </c>
      <c r="AV71">
        <v>9</v>
      </c>
      <c r="AW71">
        <v>9</v>
      </c>
      <c r="AX71">
        <v>9</v>
      </c>
      <c r="AY71">
        <v>9</v>
      </c>
      <c r="AZ71">
        <v>10</v>
      </c>
      <c r="BC71">
        <v>15</v>
      </c>
      <c r="BD71">
        <v>21</v>
      </c>
      <c r="BE71">
        <v>12</v>
      </c>
      <c r="BF71">
        <v>13</v>
      </c>
      <c r="BG71">
        <v>13</v>
      </c>
      <c r="BJ71">
        <v>25</v>
      </c>
      <c r="BK71">
        <v>52</v>
      </c>
      <c r="BL71">
        <v>41</v>
      </c>
      <c r="BM71">
        <v>47</v>
      </c>
      <c r="BN71">
        <v>49</v>
      </c>
      <c r="BQ71">
        <v>564</v>
      </c>
      <c r="BR71">
        <v>32</v>
      </c>
      <c r="BS71">
        <v>4</v>
      </c>
      <c r="BT71">
        <v>23</v>
      </c>
      <c r="BU71">
        <v>7</v>
      </c>
      <c r="BV71">
        <v>1</v>
      </c>
      <c r="BY71">
        <v>564</v>
      </c>
      <c r="BZ71">
        <v>106</v>
      </c>
      <c r="CA71">
        <v>13</v>
      </c>
      <c r="CB71">
        <v>29</v>
      </c>
      <c r="CC71">
        <v>999</v>
      </c>
      <c r="CD71">
        <v>999</v>
      </c>
      <c r="CE71">
        <v>999</v>
      </c>
    </row>
    <row r="72" spans="1:83" x14ac:dyDescent="0.2">
      <c r="A72">
        <v>97</v>
      </c>
      <c r="B72">
        <v>41</v>
      </c>
      <c r="C72">
        <v>37</v>
      </c>
      <c r="D72">
        <v>34</v>
      </c>
      <c r="E72">
        <v>34</v>
      </c>
      <c r="I72">
        <v>56</v>
      </c>
      <c r="J72">
        <v>41</v>
      </c>
      <c r="K72">
        <v>27</v>
      </c>
      <c r="L72">
        <v>11</v>
      </c>
      <c r="M72">
        <v>7</v>
      </c>
      <c r="P72">
        <v>563</v>
      </c>
      <c r="Q72">
        <v>12040</v>
      </c>
      <c r="U72">
        <v>68</v>
      </c>
      <c r="V72">
        <v>10340</v>
      </c>
      <c r="W72">
        <v>10000</v>
      </c>
      <c r="AA72">
        <v>2340</v>
      </c>
      <c r="AB72">
        <v>4540</v>
      </c>
      <c r="AC72">
        <v>4040</v>
      </c>
      <c r="AD72">
        <v>2040</v>
      </c>
      <c r="AE72">
        <v>3340</v>
      </c>
      <c r="AG72">
        <v>13</v>
      </c>
      <c r="AH72">
        <v>11</v>
      </c>
      <c r="AI72">
        <v>5</v>
      </c>
      <c r="AJ72">
        <v>5</v>
      </c>
      <c r="AK72">
        <v>2</v>
      </c>
      <c r="AN72">
        <v>17</v>
      </c>
      <c r="AO72">
        <v>11</v>
      </c>
      <c r="AP72">
        <v>10</v>
      </c>
      <c r="AQ72">
        <v>7</v>
      </c>
      <c r="AR72">
        <v>4</v>
      </c>
      <c r="AV72">
        <v>60</v>
      </c>
      <c r="AW72">
        <v>50</v>
      </c>
      <c r="AX72">
        <v>35</v>
      </c>
      <c r="AY72">
        <v>20</v>
      </c>
      <c r="AZ72">
        <v>9</v>
      </c>
      <c r="BC72">
        <v>11</v>
      </c>
      <c r="BD72">
        <v>7</v>
      </c>
      <c r="BE72">
        <v>6</v>
      </c>
      <c r="BF72">
        <v>7</v>
      </c>
      <c r="BG72">
        <v>8</v>
      </c>
      <c r="BJ72">
        <v>71</v>
      </c>
      <c r="BK72">
        <v>66</v>
      </c>
      <c r="BL72">
        <v>71</v>
      </c>
      <c r="BM72">
        <v>85</v>
      </c>
      <c r="BN72">
        <v>39</v>
      </c>
      <c r="BQ72">
        <v>565</v>
      </c>
      <c r="BR72">
        <v>10</v>
      </c>
      <c r="BS72">
        <v>5</v>
      </c>
      <c r="BT72">
        <v>24</v>
      </c>
      <c r="BU72">
        <v>3</v>
      </c>
      <c r="BV72">
        <v>82.31</v>
      </c>
      <c r="BY72">
        <v>565</v>
      </c>
      <c r="BZ72">
        <v>109</v>
      </c>
      <c r="CA72">
        <v>8</v>
      </c>
      <c r="CB72">
        <v>7</v>
      </c>
      <c r="CC72">
        <v>992</v>
      </c>
      <c r="CD72">
        <v>999</v>
      </c>
      <c r="CE72">
        <v>999</v>
      </c>
    </row>
    <row r="73" spans="1:83" x14ac:dyDescent="0.2">
      <c r="A73">
        <v>29</v>
      </c>
      <c r="B73">
        <v>37</v>
      </c>
      <c r="C73">
        <v>110</v>
      </c>
      <c r="D73">
        <v>65</v>
      </c>
      <c r="E73">
        <v>56</v>
      </c>
      <c r="I73">
        <v>7</v>
      </c>
      <c r="J73">
        <v>9</v>
      </c>
      <c r="K73">
        <v>11</v>
      </c>
      <c r="L73">
        <v>40</v>
      </c>
      <c r="M73">
        <v>10</v>
      </c>
      <c r="P73">
        <v>564</v>
      </c>
      <c r="Q73">
        <v>12840</v>
      </c>
      <c r="U73">
        <v>69</v>
      </c>
      <c r="V73">
        <v>2040</v>
      </c>
      <c r="W73">
        <v>1900</v>
      </c>
      <c r="AA73">
        <v>2640</v>
      </c>
      <c r="AB73">
        <v>3140</v>
      </c>
      <c r="AC73">
        <v>4040</v>
      </c>
      <c r="AD73">
        <v>2740</v>
      </c>
      <c r="AE73">
        <v>2540</v>
      </c>
      <c r="AG73">
        <v>9</v>
      </c>
      <c r="AH73">
        <v>6</v>
      </c>
      <c r="AI73">
        <v>5</v>
      </c>
      <c r="AJ73">
        <v>5</v>
      </c>
      <c r="AK73">
        <v>5</v>
      </c>
      <c r="AN73">
        <v>4</v>
      </c>
      <c r="AO73">
        <v>6</v>
      </c>
      <c r="AP73">
        <v>20</v>
      </c>
      <c r="AQ73">
        <v>13</v>
      </c>
      <c r="AR73">
        <v>9</v>
      </c>
      <c r="AV73">
        <v>7</v>
      </c>
      <c r="AW73">
        <v>7</v>
      </c>
      <c r="AX73">
        <v>15</v>
      </c>
      <c r="AY73">
        <v>20</v>
      </c>
      <c r="AZ73">
        <v>94</v>
      </c>
      <c r="BC73">
        <v>28</v>
      </c>
      <c r="BD73">
        <v>11</v>
      </c>
      <c r="BE73">
        <v>11</v>
      </c>
      <c r="BF73">
        <v>8</v>
      </c>
      <c r="BG73">
        <v>13</v>
      </c>
      <c r="BJ73">
        <v>85</v>
      </c>
      <c r="BK73">
        <v>47</v>
      </c>
      <c r="BL73">
        <v>98</v>
      </c>
      <c r="BM73">
        <v>117</v>
      </c>
      <c r="BN73">
        <v>112</v>
      </c>
      <c r="BQ73">
        <v>566</v>
      </c>
      <c r="BR73">
        <v>6</v>
      </c>
      <c r="BS73">
        <v>5</v>
      </c>
      <c r="BT73">
        <v>30</v>
      </c>
      <c r="BU73">
        <v>2</v>
      </c>
      <c r="BV73">
        <v>106.4</v>
      </c>
      <c r="BY73">
        <v>566</v>
      </c>
      <c r="BZ73">
        <v>60</v>
      </c>
      <c r="CA73">
        <v>6</v>
      </c>
      <c r="CB73">
        <v>4</v>
      </c>
      <c r="CC73">
        <v>991</v>
      </c>
      <c r="CD73">
        <v>999</v>
      </c>
      <c r="CE73">
        <v>999</v>
      </c>
    </row>
    <row r="74" spans="1:83" x14ac:dyDescent="0.2">
      <c r="A74">
        <v>46</v>
      </c>
      <c r="B74">
        <v>45</v>
      </c>
      <c r="C74">
        <v>50</v>
      </c>
      <c r="D74">
        <v>45</v>
      </c>
      <c r="E74">
        <v>99</v>
      </c>
      <c r="I74">
        <v>7</v>
      </c>
      <c r="J74">
        <v>11</v>
      </c>
      <c r="K74">
        <v>17</v>
      </c>
      <c r="L74">
        <v>16</v>
      </c>
      <c r="M74">
        <v>37</v>
      </c>
      <c r="P74">
        <v>565</v>
      </c>
      <c r="Q74">
        <v>9840</v>
      </c>
      <c r="U74">
        <v>70</v>
      </c>
      <c r="V74">
        <v>7040</v>
      </c>
      <c r="W74">
        <v>6400</v>
      </c>
      <c r="AA74">
        <v>3340</v>
      </c>
      <c r="AB74">
        <v>7040</v>
      </c>
      <c r="AC74">
        <v>6840</v>
      </c>
      <c r="AD74">
        <v>6840</v>
      </c>
      <c r="AE74">
        <v>6340</v>
      </c>
      <c r="AG74">
        <v>2</v>
      </c>
      <c r="AH74">
        <v>6</v>
      </c>
      <c r="AI74">
        <v>8</v>
      </c>
      <c r="AJ74">
        <v>4</v>
      </c>
      <c r="AK74">
        <v>7</v>
      </c>
      <c r="AN74">
        <v>7</v>
      </c>
      <c r="AO74">
        <v>6</v>
      </c>
      <c r="AP74">
        <v>10</v>
      </c>
      <c r="AQ74">
        <v>11</v>
      </c>
      <c r="AR74">
        <v>27</v>
      </c>
      <c r="AV74">
        <v>8</v>
      </c>
      <c r="AW74">
        <v>13</v>
      </c>
      <c r="AX74">
        <v>23</v>
      </c>
      <c r="AY74">
        <v>14</v>
      </c>
      <c r="AZ74">
        <v>48</v>
      </c>
      <c r="BC74">
        <v>10</v>
      </c>
      <c r="BD74">
        <v>8</v>
      </c>
      <c r="BE74">
        <v>10</v>
      </c>
      <c r="BF74">
        <v>9</v>
      </c>
      <c r="BG74">
        <v>7</v>
      </c>
      <c r="BJ74">
        <v>55</v>
      </c>
      <c r="BK74">
        <v>52</v>
      </c>
      <c r="BL74">
        <v>85</v>
      </c>
      <c r="BM74">
        <v>87</v>
      </c>
      <c r="BN74">
        <v>136</v>
      </c>
      <c r="BQ74">
        <v>567</v>
      </c>
      <c r="BR74">
        <v>0</v>
      </c>
      <c r="BS74">
        <v>2</v>
      </c>
      <c r="BT74">
        <v>12</v>
      </c>
      <c r="BU74">
        <v>1</v>
      </c>
      <c r="BV74">
        <v>1</v>
      </c>
      <c r="BY74">
        <v>567</v>
      </c>
      <c r="BZ74">
        <v>41</v>
      </c>
      <c r="CA74">
        <v>7</v>
      </c>
      <c r="CB74">
        <v>4</v>
      </c>
      <c r="CC74">
        <v>999</v>
      </c>
      <c r="CD74">
        <v>999</v>
      </c>
      <c r="CE74">
        <v>999</v>
      </c>
    </row>
    <row r="75" spans="1:83" x14ac:dyDescent="0.2">
      <c r="A75">
        <v>59</v>
      </c>
      <c r="B75">
        <v>93</v>
      </c>
      <c r="C75">
        <v>38</v>
      </c>
      <c r="D75">
        <v>28</v>
      </c>
      <c r="E75">
        <v>35</v>
      </c>
      <c r="I75">
        <v>11</v>
      </c>
      <c r="J75">
        <v>11</v>
      </c>
      <c r="K75">
        <v>7</v>
      </c>
      <c r="L75">
        <v>16</v>
      </c>
      <c r="M75">
        <v>19</v>
      </c>
      <c r="P75">
        <v>566</v>
      </c>
      <c r="Q75">
        <v>10340</v>
      </c>
      <c r="U75">
        <v>71</v>
      </c>
      <c r="V75">
        <v>11140</v>
      </c>
      <c r="W75">
        <v>10600</v>
      </c>
      <c r="AA75">
        <v>5640</v>
      </c>
      <c r="AB75">
        <v>8540</v>
      </c>
      <c r="AC75">
        <v>7940</v>
      </c>
      <c r="AD75">
        <v>7740</v>
      </c>
      <c r="AE75">
        <v>5240</v>
      </c>
      <c r="AG75">
        <v>3</v>
      </c>
      <c r="AH75">
        <v>5</v>
      </c>
      <c r="AI75">
        <v>2</v>
      </c>
      <c r="AJ75">
        <v>3</v>
      </c>
      <c r="AK75">
        <v>3</v>
      </c>
      <c r="AN75">
        <v>12</v>
      </c>
      <c r="AO75">
        <v>13</v>
      </c>
      <c r="AP75">
        <v>7</v>
      </c>
      <c r="AQ75">
        <v>7</v>
      </c>
      <c r="AR75">
        <v>6</v>
      </c>
      <c r="AV75">
        <v>9</v>
      </c>
      <c r="AW75">
        <v>10</v>
      </c>
      <c r="AX75">
        <v>6</v>
      </c>
      <c r="AY75">
        <v>20</v>
      </c>
      <c r="AZ75">
        <v>27</v>
      </c>
      <c r="BC75">
        <v>7</v>
      </c>
      <c r="BD75">
        <v>8</v>
      </c>
      <c r="BE75">
        <v>8</v>
      </c>
      <c r="BF75">
        <v>5</v>
      </c>
      <c r="BG75">
        <v>4</v>
      </c>
      <c r="BJ75">
        <v>30</v>
      </c>
      <c r="BK75">
        <v>60</v>
      </c>
      <c r="BL75">
        <v>47</v>
      </c>
      <c r="BM75">
        <v>30</v>
      </c>
      <c r="BN75">
        <v>77</v>
      </c>
      <c r="BQ75">
        <v>568</v>
      </c>
      <c r="BR75">
        <v>6</v>
      </c>
      <c r="BS75">
        <v>5</v>
      </c>
      <c r="BT75">
        <v>48</v>
      </c>
      <c r="BU75">
        <v>7</v>
      </c>
      <c r="BV75">
        <v>82.84</v>
      </c>
      <c r="BY75">
        <v>568</v>
      </c>
      <c r="BZ75">
        <v>49</v>
      </c>
      <c r="CA75">
        <v>18</v>
      </c>
      <c r="CB75">
        <v>13</v>
      </c>
      <c r="CC75">
        <v>991</v>
      </c>
      <c r="CD75">
        <v>999</v>
      </c>
      <c r="CE75">
        <v>999</v>
      </c>
    </row>
    <row r="76" spans="1:83" x14ac:dyDescent="0.2">
      <c r="A76">
        <v>54</v>
      </c>
      <c r="B76">
        <v>51</v>
      </c>
      <c r="C76">
        <v>53</v>
      </c>
      <c r="D76">
        <v>80</v>
      </c>
      <c r="E76">
        <v>99</v>
      </c>
      <c r="I76">
        <v>20</v>
      </c>
      <c r="J76">
        <v>23</v>
      </c>
      <c r="K76">
        <v>18</v>
      </c>
      <c r="L76">
        <v>23</v>
      </c>
      <c r="M76">
        <v>44</v>
      </c>
      <c r="P76">
        <v>567</v>
      </c>
      <c r="Q76">
        <v>6740</v>
      </c>
      <c r="U76">
        <v>72</v>
      </c>
      <c r="V76">
        <v>7440</v>
      </c>
      <c r="W76">
        <v>6000</v>
      </c>
      <c r="AA76">
        <v>8040</v>
      </c>
      <c r="AB76">
        <v>10340</v>
      </c>
      <c r="AC76">
        <v>7640</v>
      </c>
      <c r="AD76">
        <v>4340</v>
      </c>
      <c r="AE76">
        <v>6540</v>
      </c>
      <c r="AG76">
        <v>5</v>
      </c>
      <c r="AH76">
        <v>7</v>
      </c>
      <c r="AI76">
        <v>7</v>
      </c>
      <c r="AJ76">
        <v>5</v>
      </c>
      <c r="AK76">
        <v>7</v>
      </c>
      <c r="AN76">
        <v>9</v>
      </c>
      <c r="AO76">
        <v>12</v>
      </c>
      <c r="AP76">
        <v>12</v>
      </c>
      <c r="AQ76">
        <v>16</v>
      </c>
      <c r="AR76">
        <v>23</v>
      </c>
      <c r="AV76">
        <v>29</v>
      </c>
      <c r="AW76">
        <v>26</v>
      </c>
      <c r="AX76">
        <v>24</v>
      </c>
      <c r="AY76">
        <v>43</v>
      </c>
      <c r="AZ76">
        <v>40</v>
      </c>
      <c r="BC76">
        <v>7</v>
      </c>
      <c r="BD76">
        <v>11</v>
      </c>
      <c r="BE76">
        <v>14</v>
      </c>
      <c r="BF76">
        <v>15</v>
      </c>
      <c r="BG76">
        <v>16</v>
      </c>
      <c r="BJ76">
        <v>74</v>
      </c>
      <c r="BK76">
        <v>87</v>
      </c>
      <c r="BL76">
        <v>95</v>
      </c>
      <c r="BM76">
        <v>125</v>
      </c>
      <c r="BN76">
        <v>169</v>
      </c>
      <c r="BQ76">
        <v>569</v>
      </c>
      <c r="BR76">
        <v>31</v>
      </c>
      <c r="BS76">
        <v>11</v>
      </c>
      <c r="BT76">
        <v>62</v>
      </c>
      <c r="BU76">
        <v>13</v>
      </c>
      <c r="BV76">
        <v>105.81</v>
      </c>
      <c r="BY76">
        <v>569</v>
      </c>
      <c r="BZ76">
        <v>112</v>
      </c>
      <c r="CA76">
        <v>17</v>
      </c>
      <c r="CB76">
        <v>25</v>
      </c>
      <c r="CC76">
        <v>999</v>
      </c>
      <c r="CD76">
        <v>999</v>
      </c>
      <c r="CE76">
        <v>999</v>
      </c>
    </row>
    <row r="77" spans="1:83" x14ac:dyDescent="0.2">
      <c r="A77">
        <v>161</v>
      </c>
      <c r="B77">
        <v>111</v>
      </c>
      <c r="C77">
        <v>41</v>
      </c>
      <c r="D77">
        <v>44</v>
      </c>
      <c r="E77">
        <v>43</v>
      </c>
      <c r="I77">
        <v>35</v>
      </c>
      <c r="J77">
        <v>38</v>
      </c>
      <c r="K77">
        <v>46</v>
      </c>
      <c r="L77">
        <v>16</v>
      </c>
      <c r="M77">
        <v>7</v>
      </c>
      <c r="P77">
        <v>568</v>
      </c>
      <c r="Q77">
        <v>8640</v>
      </c>
      <c r="U77">
        <v>73</v>
      </c>
      <c r="V77">
        <v>3340</v>
      </c>
      <c r="W77">
        <v>3400</v>
      </c>
      <c r="AA77">
        <v>7340</v>
      </c>
      <c r="AB77">
        <v>3240</v>
      </c>
      <c r="AC77">
        <v>3140</v>
      </c>
      <c r="AD77">
        <v>3040</v>
      </c>
      <c r="AE77">
        <v>4540</v>
      </c>
      <c r="AG77">
        <v>8</v>
      </c>
      <c r="AH77">
        <v>11</v>
      </c>
      <c r="AI77">
        <v>6</v>
      </c>
      <c r="AJ77">
        <v>4</v>
      </c>
      <c r="AK77">
        <v>4</v>
      </c>
      <c r="AN77">
        <v>29</v>
      </c>
      <c r="AO77">
        <v>28</v>
      </c>
      <c r="AP77">
        <v>15</v>
      </c>
      <c r="AQ77">
        <v>7</v>
      </c>
      <c r="AR77">
        <v>4</v>
      </c>
      <c r="AV77">
        <v>36</v>
      </c>
      <c r="AW77">
        <v>54</v>
      </c>
      <c r="AX77">
        <v>50</v>
      </c>
      <c r="AY77">
        <v>19</v>
      </c>
      <c r="AZ77">
        <v>11</v>
      </c>
      <c r="BC77">
        <v>19</v>
      </c>
      <c r="BD77">
        <v>12</v>
      </c>
      <c r="BE77">
        <v>7</v>
      </c>
      <c r="BF77">
        <v>5</v>
      </c>
      <c r="BG77">
        <v>2</v>
      </c>
      <c r="BJ77">
        <v>171</v>
      </c>
      <c r="BK77">
        <v>182</v>
      </c>
      <c r="BL77">
        <v>106</v>
      </c>
      <c r="BM77">
        <v>41</v>
      </c>
      <c r="BN77">
        <v>47</v>
      </c>
      <c r="BQ77">
        <v>570</v>
      </c>
      <c r="BR77">
        <v>19</v>
      </c>
      <c r="BS77">
        <v>3</v>
      </c>
      <c r="BT77">
        <v>18</v>
      </c>
      <c r="BU77">
        <v>6</v>
      </c>
      <c r="BV77">
        <v>1</v>
      </c>
      <c r="BY77">
        <v>570</v>
      </c>
      <c r="BZ77">
        <v>136</v>
      </c>
      <c r="CA77">
        <v>7</v>
      </c>
      <c r="CB77">
        <v>17</v>
      </c>
      <c r="CC77">
        <v>999</v>
      </c>
      <c r="CD77">
        <v>999</v>
      </c>
      <c r="CE77">
        <v>999</v>
      </c>
    </row>
    <row r="78" spans="1:83" x14ac:dyDescent="0.2">
      <c r="A78">
        <v>21</v>
      </c>
      <c r="B78">
        <v>34</v>
      </c>
      <c r="C78">
        <v>47</v>
      </c>
      <c r="D78">
        <v>20</v>
      </c>
      <c r="E78">
        <v>27</v>
      </c>
      <c r="I78">
        <v>4</v>
      </c>
      <c r="J78">
        <v>7</v>
      </c>
      <c r="K78">
        <v>5</v>
      </c>
      <c r="L78">
        <v>4</v>
      </c>
      <c r="M78">
        <v>7</v>
      </c>
      <c r="P78">
        <v>569</v>
      </c>
      <c r="Q78">
        <v>7040</v>
      </c>
      <c r="U78">
        <v>74</v>
      </c>
      <c r="V78">
        <v>6340</v>
      </c>
      <c r="W78">
        <v>6100</v>
      </c>
      <c r="AA78">
        <v>9840</v>
      </c>
      <c r="AB78">
        <v>6940</v>
      </c>
      <c r="AC78">
        <v>7040</v>
      </c>
      <c r="AD78">
        <v>13340</v>
      </c>
      <c r="AE78">
        <v>3640</v>
      </c>
      <c r="AG78">
        <v>3</v>
      </c>
      <c r="AH78">
        <v>11</v>
      </c>
      <c r="AI78">
        <v>11</v>
      </c>
      <c r="AJ78">
        <v>3</v>
      </c>
      <c r="AK78">
        <v>3</v>
      </c>
      <c r="AN78">
        <v>4</v>
      </c>
      <c r="AO78">
        <v>5</v>
      </c>
      <c r="AP78">
        <v>5</v>
      </c>
      <c r="AQ78">
        <v>3</v>
      </c>
      <c r="AR78">
        <v>6</v>
      </c>
      <c r="AV78">
        <v>7</v>
      </c>
      <c r="AW78">
        <v>9</v>
      </c>
      <c r="AX78">
        <v>7</v>
      </c>
      <c r="AY78">
        <v>9</v>
      </c>
      <c r="AZ78">
        <v>11</v>
      </c>
      <c r="BC78">
        <v>4</v>
      </c>
      <c r="BD78">
        <v>11</v>
      </c>
      <c r="BE78">
        <v>19</v>
      </c>
      <c r="BF78">
        <v>4</v>
      </c>
      <c r="BG78">
        <v>8</v>
      </c>
      <c r="BJ78">
        <v>25</v>
      </c>
      <c r="BK78">
        <v>63</v>
      </c>
      <c r="BL78">
        <v>66</v>
      </c>
      <c r="BM78">
        <v>25</v>
      </c>
      <c r="BN78">
        <v>33</v>
      </c>
      <c r="BQ78">
        <v>571</v>
      </c>
      <c r="BR78">
        <v>6</v>
      </c>
      <c r="BS78">
        <v>2</v>
      </c>
      <c r="BT78">
        <v>19</v>
      </c>
      <c r="BU78">
        <v>4</v>
      </c>
      <c r="BV78">
        <v>1</v>
      </c>
      <c r="BY78">
        <v>571</v>
      </c>
      <c r="BZ78">
        <v>63</v>
      </c>
      <c r="CA78">
        <v>5</v>
      </c>
      <c r="CB78">
        <v>5</v>
      </c>
      <c r="CC78">
        <v>999</v>
      </c>
      <c r="CD78">
        <v>999</v>
      </c>
      <c r="CE78">
        <v>999</v>
      </c>
    </row>
    <row r="79" spans="1:83" x14ac:dyDescent="0.2">
      <c r="A79">
        <v>25</v>
      </c>
      <c r="B79">
        <v>37</v>
      </c>
      <c r="C79">
        <v>47</v>
      </c>
      <c r="D79">
        <v>32</v>
      </c>
      <c r="E79">
        <v>19</v>
      </c>
      <c r="I79">
        <v>7</v>
      </c>
      <c r="J79">
        <v>19</v>
      </c>
      <c r="K79">
        <v>16</v>
      </c>
      <c r="L79">
        <v>7</v>
      </c>
      <c r="M79">
        <v>4</v>
      </c>
      <c r="P79">
        <v>570</v>
      </c>
      <c r="Q79">
        <v>18940</v>
      </c>
      <c r="U79">
        <v>75</v>
      </c>
      <c r="V79">
        <v>6340</v>
      </c>
      <c r="W79">
        <v>6000</v>
      </c>
      <c r="AA79">
        <v>11040</v>
      </c>
      <c r="AB79">
        <v>11040</v>
      </c>
      <c r="AC79">
        <v>17740</v>
      </c>
      <c r="AD79">
        <v>10440</v>
      </c>
      <c r="AE79">
        <v>12740</v>
      </c>
      <c r="AG79">
        <v>3</v>
      </c>
      <c r="AH79">
        <v>4</v>
      </c>
      <c r="AI79">
        <v>3</v>
      </c>
      <c r="AJ79">
        <v>3</v>
      </c>
      <c r="AK79">
        <v>2</v>
      </c>
      <c r="AN79">
        <v>6</v>
      </c>
      <c r="AO79">
        <v>15</v>
      </c>
      <c r="AP79">
        <v>16</v>
      </c>
      <c r="AQ79">
        <v>7</v>
      </c>
      <c r="AR79">
        <v>4</v>
      </c>
      <c r="AV79">
        <v>9</v>
      </c>
      <c r="AW79">
        <v>18</v>
      </c>
      <c r="AX79">
        <v>19</v>
      </c>
      <c r="AY79">
        <v>11</v>
      </c>
      <c r="AZ79">
        <v>7</v>
      </c>
      <c r="BC79">
        <v>6</v>
      </c>
      <c r="BD79">
        <v>6</v>
      </c>
      <c r="BE79">
        <v>6</v>
      </c>
      <c r="BF79">
        <v>5</v>
      </c>
      <c r="BG79">
        <v>9</v>
      </c>
      <c r="BJ79">
        <v>41</v>
      </c>
      <c r="BK79">
        <v>49</v>
      </c>
      <c r="BL79">
        <v>63</v>
      </c>
      <c r="BM79">
        <v>47</v>
      </c>
      <c r="BN79">
        <v>36</v>
      </c>
      <c r="BQ79">
        <v>572</v>
      </c>
      <c r="BR79">
        <v>8</v>
      </c>
      <c r="BS79">
        <v>2</v>
      </c>
      <c r="BT79">
        <v>28</v>
      </c>
      <c r="BU79">
        <v>6</v>
      </c>
      <c r="BV79">
        <v>1</v>
      </c>
      <c r="BY79">
        <v>572</v>
      </c>
      <c r="BZ79">
        <v>49</v>
      </c>
      <c r="CA79">
        <v>11</v>
      </c>
      <c r="CB79">
        <v>8</v>
      </c>
      <c r="CC79">
        <v>993</v>
      </c>
      <c r="CD79">
        <v>999</v>
      </c>
      <c r="CE79">
        <v>999</v>
      </c>
    </row>
    <row r="80" spans="1:83" x14ac:dyDescent="0.2">
      <c r="A80">
        <v>28</v>
      </c>
      <c r="B80">
        <v>66</v>
      </c>
      <c r="C80">
        <v>129</v>
      </c>
      <c r="D80">
        <v>87</v>
      </c>
      <c r="E80">
        <v>54</v>
      </c>
      <c r="I80">
        <v>7</v>
      </c>
      <c r="J80">
        <v>15</v>
      </c>
      <c r="K80">
        <v>64</v>
      </c>
      <c r="L80">
        <v>72</v>
      </c>
      <c r="M80">
        <v>5</v>
      </c>
      <c r="P80">
        <v>571</v>
      </c>
      <c r="Q80">
        <v>5040</v>
      </c>
      <c r="U80">
        <v>76</v>
      </c>
      <c r="V80">
        <v>12940</v>
      </c>
      <c r="W80">
        <v>11900</v>
      </c>
      <c r="AA80">
        <v>9840</v>
      </c>
      <c r="AB80">
        <v>5840</v>
      </c>
      <c r="AC80">
        <v>4440</v>
      </c>
      <c r="AD80">
        <v>7940</v>
      </c>
      <c r="AE80">
        <v>8040</v>
      </c>
      <c r="AG80">
        <v>2</v>
      </c>
      <c r="AH80">
        <v>3</v>
      </c>
      <c r="AI80">
        <v>5</v>
      </c>
      <c r="AJ80">
        <v>4</v>
      </c>
      <c r="AK80">
        <v>3</v>
      </c>
      <c r="AN80">
        <v>5</v>
      </c>
      <c r="AO80">
        <v>9</v>
      </c>
      <c r="AP80">
        <v>44</v>
      </c>
      <c r="AQ80">
        <v>33</v>
      </c>
      <c r="AR80">
        <v>7</v>
      </c>
      <c r="AV80">
        <v>7</v>
      </c>
      <c r="AW80">
        <v>18</v>
      </c>
      <c r="AX80">
        <v>60</v>
      </c>
      <c r="AY80">
        <v>69</v>
      </c>
      <c r="AZ80">
        <v>10</v>
      </c>
      <c r="BC80">
        <v>13</v>
      </c>
      <c r="BD80">
        <v>14</v>
      </c>
      <c r="BE80">
        <v>11</v>
      </c>
      <c r="BF80">
        <v>8</v>
      </c>
      <c r="BG80">
        <v>7</v>
      </c>
      <c r="BJ80">
        <v>47</v>
      </c>
      <c r="BK80">
        <v>58</v>
      </c>
      <c r="BL80">
        <v>144</v>
      </c>
      <c r="BM80">
        <v>85</v>
      </c>
      <c r="BN80">
        <v>36</v>
      </c>
      <c r="BQ80">
        <v>573</v>
      </c>
      <c r="BR80">
        <v>76</v>
      </c>
      <c r="BS80">
        <v>63</v>
      </c>
      <c r="BT80">
        <v>55</v>
      </c>
      <c r="BU80">
        <v>9</v>
      </c>
      <c r="BV80">
        <v>111.32</v>
      </c>
      <c r="BY80">
        <v>573</v>
      </c>
      <c r="BZ80">
        <v>74</v>
      </c>
      <c r="CA80">
        <v>16</v>
      </c>
      <c r="CB80">
        <v>65</v>
      </c>
      <c r="CC80">
        <v>999</v>
      </c>
      <c r="CD80">
        <v>999</v>
      </c>
      <c r="CE80">
        <v>999</v>
      </c>
    </row>
    <row r="81" spans="1:90" x14ac:dyDescent="0.2">
      <c r="A81">
        <v>19</v>
      </c>
      <c r="B81">
        <v>14</v>
      </c>
      <c r="C81">
        <v>37</v>
      </c>
      <c r="D81">
        <v>18</v>
      </c>
      <c r="E81">
        <v>18</v>
      </c>
      <c r="I81">
        <v>4</v>
      </c>
      <c r="J81">
        <v>7</v>
      </c>
      <c r="K81">
        <v>31</v>
      </c>
      <c r="L81">
        <v>6</v>
      </c>
      <c r="M81">
        <v>9</v>
      </c>
      <c r="P81">
        <v>572</v>
      </c>
      <c r="Q81">
        <v>11240</v>
      </c>
      <c r="U81">
        <v>77</v>
      </c>
      <c r="V81">
        <v>9040</v>
      </c>
      <c r="W81">
        <v>8300</v>
      </c>
      <c r="AA81">
        <v>4440</v>
      </c>
      <c r="AB81">
        <v>6240</v>
      </c>
      <c r="AC81">
        <v>6540</v>
      </c>
      <c r="AD81">
        <v>6640</v>
      </c>
      <c r="AE81">
        <v>6540</v>
      </c>
      <c r="AG81">
        <v>5</v>
      </c>
      <c r="AH81">
        <v>6</v>
      </c>
      <c r="AI81">
        <v>35</v>
      </c>
      <c r="AJ81">
        <v>11</v>
      </c>
      <c r="AK81">
        <v>9</v>
      </c>
      <c r="AN81">
        <v>3</v>
      </c>
      <c r="AO81">
        <v>2</v>
      </c>
      <c r="AP81">
        <v>10</v>
      </c>
      <c r="AQ81">
        <v>2</v>
      </c>
      <c r="AR81">
        <v>2</v>
      </c>
      <c r="AV81">
        <v>5</v>
      </c>
      <c r="AW81">
        <v>11</v>
      </c>
      <c r="AX81">
        <v>161</v>
      </c>
      <c r="AY81">
        <v>11</v>
      </c>
      <c r="AZ81">
        <v>12</v>
      </c>
      <c r="BC81">
        <v>9</v>
      </c>
      <c r="BD81">
        <v>12</v>
      </c>
      <c r="BE81">
        <v>6</v>
      </c>
      <c r="BF81">
        <v>8</v>
      </c>
      <c r="BG81">
        <v>5</v>
      </c>
      <c r="BJ81">
        <v>60</v>
      </c>
      <c r="BK81">
        <v>60</v>
      </c>
      <c r="BL81">
        <v>39</v>
      </c>
      <c r="BM81">
        <v>30</v>
      </c>
      <c r="BN81">
        <v>25</v>
      </c>
      <c r="BQ81">
        <v>574</v>
      </c>
      <c r="BR81">
        <v>21</v>
      </c>
      <c r="BS81">
        <v>3</v>
      </c>
      <c r="BT81">
        <v>40</v>
      </c>
      <c r="BU81">
        <v>11</v>
      </c>
      <c r="BV81">
        <v>1</v>
      </c>
      <c r="BY81">
        <v>574</v>
      </c>
      <c r="BZ81">
        <v>109</v>
      </c>
      <c r="CA81">
        <v>11</v>
      </c>
      <c r="CB81">
        <v>23</v>
      </c>
      <c r="CC81">
        <v>991</v>
      </c>
      <c r="CD81">
        <v>999</v>
      </c>
      <c r="CE81">
        <v>999</v>
      </c>
    </row>
    <row r="82" spans="1:90" x14ac:dyDescent="0.2">
      <c r="A82">
        <v>19</v>
      </c>
      <c r="B82">
        <v>38</v>
      </c>
      <c r="C82">
        <v>31</v>
      </c>
      <c r="D82">
        <v>28</v>
      </c>
      <c r="E82">
        <v>28</v>
      </c>
      <c r="I82">
        <v>64</v>
      </c>
      <c r="J82">
        <v>14</v>
      </c>
      <c r="K82">
        <v>11</v>
      </c>
      <c r="L82">
        <v>17</v>
      </c>
      <c r="M82">
        <v>7</v>
      </c>
      <c r="P82">
        <v>573</v>
      </c>
      <c r="Q82">
        <v>5740</v>
      </c>
      <c r="U82">
        <v>78</v>
      </c>
      <c r="V82">
        <v>5140</v>
      </c>
      <c r="W82">
        <v>4600</v>
      </c>
      <c r="AA82">
        <v>6040</v>
      </c>
      <c r="AB82">
        <v>4240</v>
      </c>
      <c r="AC82">
        <v>5040</v>
      </c>
      <c r="AD82">
        <v>5040</v>
      </c>
      <c r="AE82">
        <v>6640</v>
      </c>
      <c r="AG82">
        <v>6</v>
      </c>
      <c r="AH82">
        <v>7</v>
      </c>
      <c r="AI82">
        <v>7</v>
      </c>
      <c r="AJ82">
        <v>7</v>
      </c>
      <c r="AK82">
        <v>7</v>
      </c>
      <c r="AN82">
        <v>6</v>
      </c>
      <c r="AO82">
        <v>11</v>
      </c>
      <c r="AP82">
        <v>7</v>
      </c>
      <c r="AQ82">
        <v>7</v>
      </c>
      <c r="AR82">
        <v>6</v>
      </c>
      <c r="AV82">
        <v>21</v>
      </c>
      <c r="AW82">
        <v>23</v>
      </c>
      <c r="AX82">
        <v>18</v>
      </c>
      <c r="AY82">
        <v>23</v>
      </c>
      <c r="AZ82">
        <v>15</v>
      </c>
      <c r="BC82">
        <v>5</v>
      </c>
      <c r="BD82">
        <v>6</v>
      </c>
      <c r="BE82">
        <v>5</v>
      </c>
      <c r="BF82">
        <v>6</v>
      </c>
      <c r="BG82">
        <v>6</v>
      </c>
      <c r="BJ82">
        <v>47</v>
      </c>
      <c r="BK82">
        <v>55</v>
      </c>
      <c r="BL82">
        <v>49</v>
      </c>
      <c r="BM82">
        <v>55</v>
      </c>
      <c r="BN82">
        <v>39</v>
      </c>
      <c r="BQ82">
        <v>575</v>
      </c>
      <c r="BR82">
        <v>33</v>
      </c>
      <c r="BS82">
        <v>6</v>
      </c>
      <c r="BT82">
        <v>81</v>
      </c>
      <c r="BU82">
        <v>30</v>
      </c>
      <c r="BV82">
        <v>1</v>
      </c>
      <c r="BY82">
        <v>575</v>
      </c>
      <c r="BZ82">
        <v>272</v>
      </c>
      <c r="CA82">
        <v>12</v>
      </c>
      <c r="CB82">
        <v>37</v>
      </c>
      <c r="CC82">
        <v>999</v>
      </c>
      <c r="CD82">
        <v>999</v>
      </c>
      <c r="CE82">
        <v>999</v>
      </c>
    </row>
    <row r="83" spans="1:90" x14ac:dyDescent="0.2">
      <c r="A83">
        <v>30</v>
      </c>
      <c r="B83">
        <v>56</v>
      </c>
      <c r="C83">
        <v>41</v>
      </c>
      <c r="D83">
        <v>57</v>
      </c>
      <c r="E83">
        <v>104</v>
      </c>
      <c r="I83">
        <v>12</v>
      </c>
      <c r="J83">
        <v>23</v>
      </c>
      <c r="K83">
        <v>23</v>
      </c>
      <c r="L83">
        <v>30</v>
      </c>
      <c r="M83">
        <v>18</v>
      </c>
      <c r="P83">
        <v>574</v>
      </c>
      <c r="Q83">
        <v>4840</v>
      </c>
      <c r="U83">
        <v>79</v>
      </c>
      <c r="V83">
        <v>7140</v>
      </c>
      <c r="W83">
        <v>6600</v>
      </c>
      <c r="AA83">
        <v>4940</v>
      </c>
      <c r="AB83">
        <v>9740</v>
      </c>
      <c r="AC83">
        <v>6440</v>
      </c>
      <c r="AD83">
        <v>8540</v>
      </c>
      <c r="AE83">
        <v>5340</v>
      </c>
      <c r="AG83">
        <v>7</v>
      </c>
      <c r="AH83">
        <v>9</v>
      </c>
      <c r="AI83">
        <v>7</v>
      </c>
      <c r="AJ83">
        <v>7</v>
      </c>
      <c r="AK83">
        <v>9</v>
      </c>
      <c r="AN83">
        <v>7</v>
      </c>
      <c r="AO83">
        <v>13</v>
      </c>
      <c r="AP83">
        <v>9</v>
      </c>
      <c r="AQ83">
        <v>12</v>
      </c>
      <c r="AR83">
        <v>13</v>
      </c>
      <c r="AV83">
        <v>18</v>
      </c>
      <c r="AW83">
        <v>28</v>
      </c>
      <c r="AX83">
        <v>30</v>
      </c>
      <c r="AY83">
        <v>30</v>
      </c>
      <c r="AZ83">
        <v>25</v>
      </c>
      <c r="BC83">
        <v>10</v>
      </c>
      <c r="BD83">
        <v>11</v>
      </c>
      <c r="BE83">
        <v>8</v>
      </c>
      <c r="BF83">
        <v>9</v>
      </c>
      <c r="BG83">
        <v>9</v>
      </c>
      <c r="BJ83">
        <v>52</v>
      </c>
      <c r="BK83">
        <v>71</v>
      </c>
      <c r="BL83">
        <v>90</v>
      </c>
      <c r="BM83">
        <v>74</v>
      </c>
      <c r="BN83">
        <v>77</v>
      </c>
      <c r="BQ83">
        <v>576</v>
      </c>
      <c r="BR83">
        <v>15</v>
      </c>
      <c r="BS83">
        <v>11</v>
      </c>
      <c r="BT83">
        <v>41</v>
      </c>
      <c r="BU83">
        <v>5</v>
      </c>
      <c r="BV83">
        <v>107.6</v>
      </c>
      <c r="BY83">
        <v>576</v>
      </c>
      <c r="BZ83">
        <v>101</v>
      </c>
      <c r="CA83">
        <v>15</v>
      </c>
      <c r="CB83">
        <v>13</v>
      </c>
      <c r="CC83">
        <v>991</v>
      </c>
      <c r="CD83">
        <v>999</v>
      </c>
      <c r="CE83">
        <v>999</v>
      </c>
    </row>
    <row r="84" spans="1:90" x14ac:dyDescent="0.2">
      <c r="A84">
        <v>50</v>
      </c>
      <c r="B84">
        <v>74</v>
      </c>
      <c r="C84">
        <v>33</v>
      </c>
      <c r="D84">
        <v>50</v>
      </c>
      <c r="E84">
        <v>22</v>
      </c>
      <c r="I84">
        <v>19</v>
      </c>
      <c r="J84">
        <v>20</v>
      </c>
      <c r="K84">
        <v>22</v>
      </c>
      <c r="L84">
        <v>47</v>
      </c>
      <c r="M84">
        <v>10</v>
      </c>
      <c r="P84">
        <v>575</v>
      </c>
      <c r="Q84">
        <v>11140</v>
      </c>
      <c r="U84">
        <v>80</v>
      </c>
      <c r="V84">
        <v>4340</v>
      </c>
      <c r="W84">
        <v>4100</v>
      </c>
      <c r="AA84">
        <v>5740</v>
      </c>
      <c r="AB84">
        <v>7940</v>
      </c>
      <c r="AC84">
        <v>6840</v>
      </c>
      <c r="AD84">
        <v>6940</v>
      </c>
      <c r="AE84">
        <v>3440</v>
      </c>
      <c r="AG84">
        <v>8</v>
      </c>
      <c r="AH84">
        <v>5</v>
      </c>
      <c r="AI84">
        <v>2</v>
      </c>
      <c r="AJ84">
        <v>6</v>
      </c>
      <c r="AK84">
        <v>7</v>
      </c>
      <c r="AN84">
        <v>10</v>
      </c>
      <c r="AO84">
        <v>15</v>
      </c>
      <c r="AP84">
        <v>14</v>
      </c>
      <c r="AQ84">
        <v>21</v>
      </c>
      <c r="AR84">
        <v>3</v>
      </c>
      <c r="AV84">
        <v>24</v>
      </c>
      <c r="AW84">
        <v>17</v>
      </c>
      <c r="AX84">
        <v>21</v>
      </c>
      <c r="AY84">
        <v>56</v>
      </c>
      <c r="AZ84">
        <v>11</v>
      </c>
      <c r="BC84">
        <v>9</v>
      </c>
      <c r="BD84">
        <v>11</v>
      </c>
      <c r="BE84">
        <v>7</v>
      </c>
      <c r="BF84">
        <v>4</v>
      </c>
      <c r="BG84">
        <v>5</v>
      </c>
      <c r="BJ84">
        <v>93</v>
      </c>
      <c r="BK84">
        <v>95</v>
      </c>
      <c r="BL84">
        <v>90</v>
      </c>
      <c r="BM84">
        <v>125</v>
      </c>
      <c r="BN84">
        <v>41</v>
      </c>
      <c r="BQ84">
        <v>577</v>
      </c>
      <c r="BR84">
        <v>8</v>
      </c>
      <c r="BS84">
        <v>8</v>
      </c>
      <c r="BT84">
        <v>27</v>
      </c>
      <c r="BU84">
        <v>3</v>
      </c>
      <c r="BV84">
        <v>99.56</v>
      </c>
      <c r="BY84">
        <v>577</v>
      </c>
      <c r="BZ84">
        <v>74</v>
      </c>
      <c r="CA84">
        <v>25</v>
      </c>
      <c r="CB84">
        <v>16</v>
      </c>
      <c r="CC84">
        <v>992</v>
      </c>
      <c r="CD84">
        <v>999</v>
      </c>
      <c r="CE84">
        <v>999</v>
      </c>
      <c r="CF84">
        <v>578</v>
      </c>
      <c r="CG84">
        <v>87</v>
      </c>
      <c r="CH84">
        <v>19</v>
      </c>
      <c r="CI84">
        <v>16</v>
      </c>
      <c r="CJ84">
        <v>991</v>
      </c>
      <c r="CK84">
        <v>999</v>
      </c>
      <c r="CL84">
        <v>999</v>
      </c>
    </row>
    <row r="85" spans="1:90" x14ac:dyDescent="0.2">
      <c r="A85">
        <v>27</v>
      </c>
      <c r="B85">
        <v>18</v>
      </c>
      <c r="C85">
        <v>50</v>
      </c>
      <c r="D85">
        <v>28</v>
      </c>
      <c r="E85">
        <v>35</v>
      </c>
      <c r="I85">
        <v>6</v>
      </c>
      <c r="J85">
        <v>3</v>
      </c>
      <c r="K85">
        <v>21</v>
      </c>
      <c r="L85">
        <v>45</v>
      </c>
      <c r="M85">
        <v>57</v>
      </c>
      <c r="P85">
        <v>576</v>
      </c>
      <c r="Q85">
        <v>8140</v>
      </c>
      <c r="U85">
        <v>81</v>
      </c>
      <c r="V85">
        <v>1140</v>
      </c>
      <c r="W85">
        <v>1200</v>
      </c>
      <c r="AA85">
        <v>3840</v>
      </c>
      <c r="AB85">
        <v>9040</v>
      </c>
      <c r="AC85">
        <v>2340</v>
      </c>
      <c r="AD85">
        <v>4940</v>
      </c>
      <c r="AE85">
        <v>7940</v>
      </c>
      <c r="AG85">
        <v>5</v>
      </c>
      <c r="AH85">
        <v>6</v>
      </c>
      <c r="AI85">
        <v>6</v>
      </c>
      <c r="AJ85">
        <v>7</v>
      </c>
      <c r="AK85">
        <v>9</v>
      </c>
      <c r="AN85">
        <v>5</v>
      </c>
      <c r="AO85">
        <v>3</v>
      </c>
      <c r="AP85">
        <v>7</v>
      </c>
      <c r="AQ85">
        <v>13</v>
      </c>
      <c r="AR85">
        <v>20</v>
      </c>
      <c r="AV85">
        <v>8</v>
      </c>
      <c r="AW85">
        <v>4</v>
      </c>
      <c r="AX85">
        <v>20</v>
      </c>
      <c r="AY85">
        <v>40</v>
      </c>
      <c r="AZ85">
        <v>82</v>
      </c>
      <c r="BC85">
        <v>8</v>
      </c>
      <c r="BD85">
        <v>8</v>
      </c>
      <c r="BE85">
        <v>12</v>
      </c>
      <c r="BF85">
        <v>10</v>
      </c>
      <c r="BG85">
        <v>6</v>
      </c>
      <c r="BJ85">
        <v>66</v>
      </c>
      <c r="BK85">
        <v>25</v>
      </c>
      <c r="BL85">
        <v>47</v>
      </c>
      <c r="BM85">
        <v>47</v>
      </c>
      <c r="BN85">
        <v>90</v>
      </c>
      <c r="BQ85">
        <v>578</v>
      </c>
      <c r="BR85">
        <v>13</v>
      </c>
      <c r="BS85">
        <v>2</v>
      </c>
      <c r="BT85">
        <v>47</v>
      </c>
      <c r="BU85">
        <v>10</v>
      </c>
      <c r="BV85">
        <v>1</v>
      </c>
      <c r="BY85">
        <v>578</v>
      </c>
      <c r="BZ85">
        <v>87</v>
      </c>
      <c r="CA85">
        <v>19</v>
      </c>
      <c r="CB85">
        <v>16</v>
      </c>
      <c r="CC85">
        <v>991</v>
      </c>
      <c r="CD85">
        <v>999</v>
      </c>
      <c r="CE85">
        <v>999</v>
      </c>
    </row>
    <row r="86" spans="1:90" x14ac:dyDescent="0.2">
      <c r="A86">
        <v>27</v>
      </c>
      <c r="B86">
        <v>16</v>
      </c>
      <c r="C86">
        <v>12</v>
      </c>
      <c r="D86">
        <v>46</v>
      </c>
      <c r="E86">
        <v>67</v>
      </c>
      <c r="I86">
        <v>20</v>
      </c>
      <c r="J86">
        <v>8</v>
      </c>
      <c r="K86">
        <v>6</v>
      </c>
      <c r="L86">
        <v>19</v>
      </c>
      <c r="M86">
        <v>24</v>
      </c>
      <c r="P86">
        <v>577</v>
      </c>
      <c r="Q86">
        <v>9240</v>
      </c>
      <c r="U86">
        <v>82</v>
      </c>
      <c r="V86">
        <v>3140</v>
      </c>
      <c r="W86">
        <v>3300</v>
      </c>
      <c r="AA86">
        <v>4140</v>
      </c>
      <c r="AB86">
        <v>3940</v>
      </c>
      <c r="AC86">
        <v>3340</v>
      </c>
      <c r="AD86">
        <v>6240</v>
      </c>
      <c r="AE86">
        <v>6040</v>
      </c>
      <c r="AG86">
        <v>10</v>
      </c>
      <c r="AH86">
        <v>6</v>
      </c>
      <c r="AI86">
        <v>5</v>
      </c>
      <c r="AJ86">
        <v>6</v>
      </c>
      <c r="AK86">
        <v>7</v>
      </c>
      <c r="AN86">
        <v>5</v>
      </c>
      <c r="AO86">
        <v>3</v>
      </c>
      <c r="AP86">
        <v>4</v>
      </c>
      <c r="AQ86">
        <v>10</v>
      </c>
      <c r="AR86">
        <v>11</v>
      </c>
      <c r="AV86">
        <v>30</v>
      </c>
      <c r="AW86">
        <v>12</v>
      </c>
      <c r="AX86">
        <v>9</v>
      </c>
      <c r="AY86">
        <v>31</v>
      </c>
      <c r="AZ86">
        <v>32</v>
      </c>
      <c r="BC86">
        <v>9</v>
      </c>
      <c r="BD86">
        <v>10</v>
      </c>
      <c r="BE86">
        <v>10</v>
      </c>
      <c r="BF86">
        <v>9</v>
      </c>
      <c r="BG86">
        <v>22</v>
      </c>
      <c r="BJ86">
        <v>49</v>
      </c>
      <c r="BK86">
        <v>39</v>
      </c>
      <c r="BL86">
        <v>41</v>
      </c>
      <c r="BM86">
        <v>39</v>
      </c>
      <c r="BN86">
        <v>44</v>
      </c>
      <c r="BQ86">
        <v>579</v>
      </c>
      <c r="BR86">
        <v>57</v>
      </c>
      <c r="BS86">
        <v>6</v>
      </c>
      <c r="BT86">
        <v>24</v>
      </c>
      <c r="BU86">
        <v>10</v>
      </c>
      <c r="BV86">
        <v>1</v>
      </c>
      <c r="BY86">
        <v>579</v>
      </c>
      <c r="BZ86">
        <v>166</v>
      </c>
      <c r="CA86">
        <v>24</v>
      </c>
      <c r="CB86">
        <v>45</v>
      </c>
      <c r="CC86">
        <v>999</v>
      </c>
      <c r="CD86">
        <v>999</v>
      </c>
      <c r="CE86">
        <v>999</v>
      </c>
    </row>
    <row r="87" spans="1:90" x14ac:dyDescent="0.2">
      <c r="A87">
        <v>29</v>
      </c>
      <c r="B87">
        <v>34</v>
      </c>
      <c r="C87">
        <v>49</v>
      </c>
      <c r="D87">
        <v>148</v>
      </c>
      <c r="E87">
        <v>84</v>
      </c>
      <c r="I87">
        <v>4</v>
      </c>
      <c r="J87">
        <v>10</v>
      </c>
      <c r="K87">
        <v>24</v>
      </c>
      <c r="L87">
        <v>17</v>
      </c>
      <c r="M87">
        <v>11</v>
      </c>
      <c r="P87">
        <v>578</v>
      </c>
      <c r="Q87">
        <v>5040</v>
      </c>
      <c r="U87">
        <v>83</v>
      </c>
      <c r="V87">
        <v>1740</v>
      </c>
      <c r="W87">
        <v>1600</v>
      </c>
      <c r="AA87">
        <v>5540</v>
      </c>
      <c r="AB87">
        <v>3640</v>
      </c>
      <c r="AC87">
        <v>5440</v>
      </c>
      <c r="AD87">
        <v>3240</v>
      </c>
      <c r="AE87">
        <v>4440</v>
      </c>
      <c r="AG87">
        <v>3</v>
      </c>
      <c r="AH87">
        <v>3</v>
      </c>
      <c r="AI87">
        <v>7</v>
      </c>
      <c r="AJ87">
        <v>6</v>
      </c>
      <c r="AK87">
        <v>4</v>
      </c>
      <c r="AN87">
        <v>5</v>
      </c>
      <c r="AO87">
        <v>6</v>
      </c>
      <c r="AP87">
        <v>14</v>
      </c>
      <c r="AQ87">
        <v>24</v>
      </c>
      <c r="AR87">
        <v>8</v>
      </c>
      <c r="AV87">
        <v>4</v>
      </c>
      <c r="AW87">
        <v>3</v>
      </c>
      <c r="AX87">
        <v>27</v>
      </c>
      <c r="AY87">
        <v>23</v>
      </c>
      <c r="AZ87">
        <v>6</v>
      </c>
      <c r="BC87">
        <v>10</v>
      </c>
      <c r="BD87">
        <v>9</v>
      </c>
      <c r="BE87">
        <v>6</v>
      </c>
      <c r="BF87">
        <v>11</v>
      </c>
      <c r="BG87">
        <v>12</v>
      </c>
      <c r="BJ87">
        <v>30</v>
      </c>
      <c r="BK87">
        <v>49</v>
      </c>
      <c r="BL87">
        <v>101</v>
      </c>
      <c r="BM87">
        <v>58</v>
      </c>
      <c r="BN87">
        <v>55</v>
      </c>
      <c r="BQ87">
        <v>580</v>
      </c>
      <c r="BR87">
        <v>40</v>
      </c>
      <c r="BS87">
        <v>8</v>
      </c>
      <c r="BT87">
        <v>49</v>
      </c>
      <c r="BU87">
        <v>13</v>
      </c>
      <c r="BV87">
        <v>91</v>
      </c>
      <c r="BY87">
        <v>580</v>
      </c>
      <c r="BZ87">
        <v>158</v>
      </c>
      <c r="CA87">
        <v>20</v>
      </c>
      <c r="CB87">
        <v>44</v>
      </c>
      <c r="CC87">
        <v>991</v>
      </c>
      <c r="CD87">
        <v>999</v>
      </c>
      <c r="CE87">
        <v>999</v>
      </c>
    </row>
    <row r="88" spans="1:90" x14ac:dyDescent="0.2">
      <c r="A88">
        <v>17</v>
      </c>
      <c r="B88">
        <v>32</v>
      </c>
      <c r="C88">
        <v>91</v>
      </c>
      <c r="D88">
        <v>39</v>
      </c>
      <c r="E88">
        <v>59</v>
      </c>
      <c r="I88">
        <v>6</v>
      </c>
      <c r="J88">
        <v>14</v>
      </c>
      <c r="K88">
        <v>43</v>
      </c>
      <c r="L88">
        <v>26</v>
      </c>
      <c r="M88">
        <v>24</v>
      </c>
      <c r="P88">
        <v>579</v>
      </c>
      <c r="Q88">
        <v>8740</v>
      </c>
      <c r="U88">
        <v>84</v>
      </c>
      <c r="V88">
        <v>5040</v>
      </c>
      <c r="W88">
        <v>4800</v>
      </c>
      <c r="AA88">
        <v>4640</v>
      </c>
      <c r="AB88">
        <v>5040</v>
      </c>
      <c r="AC88">
        <v>6540</v>
      </c>
      <c r="AD88">
        <v>4040</v>
      </c>
      <c r="AE88">
        <v>7040</v>
      </c>
      <c r="AG88">
        <v>6</v>
      </c>
      <c r="AH88">
        <v>10</v>
      </c>
      <c r="AI88">
        <v>12</v>
      </c>
      <c r="AJ88">
        <v>9</v>
      </c>
      <c r="AK88">
        <v>12</v>
      </c>
      <c r="AN88">
        <v>3</v>
      </c>
      <c r="AO88">
        <v>8</v>
      </c>
      <c r="AP88">
        <v>19</v>
      </c>
      <c r="AQ88">
        <v>12</v>
      </c>
      <c r="AR88">
        <v>14</v>
      </c>
      <c r="AV88">
        <v>7</v>
      </c>
      <c r="AW88">
        <v>9</v>
      </c>
      <c r="AX88">
        <v>40</v>
      </c>
      <c r="AY88">
        <v>23</v>
      </c>
      <c r="AZ88">
        <v>45</v>
      </c>
      <c r="BC88">
        <v>13</v>
      </c>
      <c r="BD88">
        <v>16</v>
      </c>
      <c r="BE88">
        <v>13</v>
      </c>
      <c r="BF88">
        <v>7</v>
      </c>
      <c r="BG88">
        <v>5</v>
      </c>
      <c r="BJ88">
        <v>58</v>
      </c>
      <c r="BK88">
        <v>98</v>
      </c>
      <c r="BL88">
        <v>128</v>
      </c>
      <c r="BM88">
        <v>49</v>
      </c>
      <c r="BN88">
        <v>82</v>
      </c>
      <c r="BQ88">
        <v>581</v>
      </c>
      <c r="BR88">
        <v>2</v>
      </c>
      <c r="BS88">
        <v>2</v>
      </c>
      <c r="BT88">
        <v>30</v>
      </c>
      <c r="BU88">
        <v>7</v>
      </c>
      <c r="BV88">
        <v>1</v>
      </c>
      <c r="BY88">
        <v>581</v>
      </c>
      <c r="BZ88">
        <v>60</v>
      </c>
      <c r="CA88">
        <v>18</v>
      </c>
      <c r="CB88">
        <v>16</v>
      </c>
      <c r="CC88">
        <v>999</v>
      </c>
      <c r="CD88">
        <v>999</v>
      </c>
      <c r="CE88">
        <v>999</v>
      </c>
    </row>
    <row r="89" spans="1:90" x14ac:dyDescent="0.2">
      <c r="A89">
        <v>33</v>
      </c>
      <c r="B89">
        <v>19</v>
      </c>
      <c r="C89">
        <v>25</v>
      </c>
      <c r="D89">
        <v>11</v>
      </c>
      <c r="E89">
        <v>28</v>
      </c>
      <c r="I89">
        <v>11</v>
      </c>
      <c r="J89">
        <v>5</v>
      </c>
      <c r="K89">
        <v>7</v>
      </c>
      <c r="L89">
        <v>5</v>
      </c>
      <c r="M89">
        <v>10</v>
      </c>
      <c r="P89">
        <v>580</v>
      </c>
      <c r="Q89">
        <v>6540</v>
      </c>
      <c r="U89">
        <v>85</v>
      </c>
      <c r="V89">
        <v>1840</v>
      </c>
      <c r="W89">
        <v>1800</v>
      </c>
      <c r="AA89">
        <v>6640</v>
      </c>
      <c r="AB89">
        <v>2740</v>
      </c>
      <c r="AC89">
        <v>4040</v>
      </c>
      <c r="AD89">
        <v>6140</v>
      </c>
      <c r="AE89">
        <v>5640</v>
      </c>
      <c r="AG89">
        <v>7</v>
      </c>
      <c r="AH89">
        <v>4</v>
      </c>
      <c r="AI89">
        <v>6</v>
      </c>
      <c r="AJ89">
        <v>5</v>
      </c>
      <c r="AK89">
        <v>8</v>
      </c>
      <c r="AN89">
        <v>4</v>
      </c>
      <c r="AO89">
        <v>3</v>
      </c>
      <c r="AP89">
        <v>3</v>
      </c>
      <c r="AQ89">
        <v>2</v>
      </c>
      <c r="AR89">
        <v>9</v>
      </c>
      <c r="AV89">
        <v>11</v>
      </c>
      <c r="AW89">
        <v>5</v>
      </c>
      <c r="AX89">
        <v>10</v>
      </c>
      <c r="AY89">
        <v>6</v>
      </c>
      <c r="AZ89">
        <v>15</v>
      </c>
      <c r="BC89">
        <v>4</v>
      </c>
      <c r="BD89">
        <v>7</v>
      </c>
      <c r="BE89">
        <v>7</v>
      </c>
      <c r="BF89">
        <v>6</v>
      </c>
      <c r="BG89">
        <v>9</v>
      </c>
      <c r="BJ89">
        <v>41</v>
      </c>
      <c r="BK89">
        <v>36</v>
      </c>
      <c r="BL89">
        <v>36</v>
      </c>
      <c r="BM89">
        <v>41</v>
      </c>
      <c r="BN89">
        <v>93</v>
      </c>
      <c r="BQ89">
        <v>582</v>
      </c>
      <c r="BR89">
        <v>2</v>
      </c>
      <c r="BS89">
        <v>1</v>
      </c>
      <c r="BT89">
        <v>12</v>
      </c>
      <c r="BU89">
        <v>1</v>
      </c>
      <c r="BV89">
        <v>1</v>
      </c>
      <c r="BY89">
        <v>582</v>
      </c>
      <c r="BZ89">
        <v>30</v>
      </c>
      <c r="CA89">
        <v>12</v>
      </c>
      <c r="CB89">
        <v>7</v>
      </c>
      <c r="CC89">
        <v>992</v>
      </c>
      <c r="CD89">
        <v>999</v>
      </c>
      <c r="CE89">
        <v>999</v>
      </c>
    </row>
    <row r="90" spans="1:90" x14ac:dyDescent="0.2">
      <c r="A90">
        <v>51</v>
      </c>
      <c r="B90">
        <v>34</v>
      </c>
      <c r="C90">
        <v>8</v>
      </c>
      <c r="D90">
        <v>18</v>
      </c>
      <c r="E90">
        <v>29</v>
      </c>
      <c r="I90">
        <v>52</v>
      </c>
      <c r="J90">
        <v>32</v>
      </c>
      <c r="K90">
        <v>1</v>
      </c>
      <c r="L90">
        <v>10</v>
      </c>
      <c r="M90">
        <v>8</v>
      </c>
      <c r="P90">
        <v>581</v>
      </c>
      <c r="Q90">
        <v>7940</v>
      </c>
      <c r="U90">
        <v>86</v>
      </c>
      <c r="V90">
        <v>4540</v>
      </c>
      <c r="W90">
        <v>4400</v>
      </c>
      <c r="AA90">
        <v>7240</v>
      </c>
      <c r="AB90">
        <v>5140</v>
      </c>
      <c r="AC90">
        <v>5440</v>
      </c>
      <c r="AD90">
        <v>6840</v>
      </c>
      <c r="AE90">
        <v>8640</v>
      </c>
      <c r="AG90">
        <v>6</v>
      </c>
      <c r="AH90">
        <v>6</v>
      </c>
      <c r="AI90">
        <v>4</v>
      </c>
      <c r="AJ90">
        <v>6</v>
      </c>
      <c r="AK90">
        <v>6</v>
      </c>
      <c r="AN90">
        <v>22</v>
      </c>
      <c r="AO90">
        <v>9</v>
      </c>
      <c r="AP90">
        <v>2</v>
      </c>
      <c r="AQ90">
        <v>4</v>
      </c>
      <c r="AR90">
        <v>6</v>
      </c>
      <c r="AV90">
        <v>55</v>
      </c>
      <c r="AW90">
        <v>31</v>
      </c>
      <c r="AX90">
        <v>3</v>
      </c>
      <c r="AY90">
        <v>7</v>
      </c>
      <c r="AZ90">
        <v>8</v>
      </c>
      <c r="BC90">
        <v>6</v>
      </c>
      <c r="BD90">
        <v>9</v>
      </c>
      <c r="BE90">
        <v>5</v>
      </c>
      <c r="BF90">
        <v>16</v>
      </c>
      <c r="BG90">
        <v>11</v>
      </c>
      <c r="BJ90">
        <v>171</v>
      </c>
      <c r="BK90">
        <v>71</v>
      </c>
      <c r="BL90">
        <v>33</v>
      </c>
      <c r="BM90">
        <v>66</v>
      </c>
      <c r="BN90">
        <v>74</v>
      </c>
      <c r="BQ90">
        <v>583</v>
      </c>
      <c r="BR90">
        <v>2</v>
      </c>
      <c r="BS90">
        <v>1</v>
      </c>
      <c r="BT90">
        <v>11</v>
      </c>
      <c r="BU90">
        <v>1</v>
      </c>
      <c r="BV90">
        <v>1</v>
      </c>
      <c r="BY90">
        <v>583</v>
      </c>
      <c r="BZ90">
        <v>30</v>
      </c>
      <c r="CA90">
        <v>9</v>
      </c>
      <c r="CB90">
        <v>6</v>
      </c>
      <c r="CC90">
        <v>999</v>
      </c>
      <c r="CD90">
        <v>999</v>
      </c>
      <c r="CE90">
        <v>999</v>
      </c>
    </row>
    <row r="91" spans="1:90" x14ac:dyDescent="0.2">
      <c r="A91">
        <v>52</v>
      </c>
      <c r="B91">
        <v>27</v>
      </c>
      <c r="C91">
        <v>25</v>
      </c>
      <c r="D91">
        <v>31</v>
      </c>
      <c r="E91">
        <v>23</v>
      </c>
      <c r="F91">
        <v>18</v>
      </c>
      <c r="I91">
        <v>78</v>
      </c>
      <c r="J91">
        <v>34</v>
      </c>
      <c r="K91">
        <v>23</v>
      </c>
      <c r="L91">
        <v>4</v>
      </c>
      <c r="M91">
        <v>7</v>
      </c>
      <c r="N91">
        <v>6</v>
      </c>
      <c r="P91">
        <v>582</v>
      </c>
      <c r="Q91">
        <v>9040</v>
      </c>
      <c r="U91">
        <v>87</v>
      </c>
      <c r="V91">
        <v>3640</v>
      </c>
      <c r="W91">
        <v>3300</v>
      </c>
      <c r="AA91">
        <v>10940</v>
      </c>
      <c r="AB91">
        <v>6040</v>
      </c>
      <c r="AC91">
        <v>10440</v>
      </c>
      <c r="AD91">
        <v>6740</v>
      </c>
      <c r="AE91">
        <v>4940</v>
      </c>
      <c r="AG91">
        <v>9</v>
      </c>
      <c r="AH91">
        <v>11</v>
      </c>
      <c r="AI91">
        <v>12</v>
      </c>
      <c r="AJ91">
        <v>5</v>
      </c>
      <c r="AK91">
        <v>9</v>
      </c>
      <c r="AN91">
        <v>16</v>
      </c>
      <c r="AO91">
        <v>12</v>
      </c>
      <c r="AP91">
        <v>9</v>
      </c>
      <c r="AQ91">
        <v>6</v>
      </c>
      <c r="AR91">
        <v>9</v>
      </c>
      <c r="AS91">
        <v>3</v>
      </c>
      <c r="AV91">
        <v>36</v>
      </c>
      <c r="AW91">
        <v>35</v>
      </c>
      <c r="AX91">
        <v>31</v>
      </c>
      <c r="AY91">
        <v>8</v>
      </c>
      <c r="AZ91">
        <v>6</v>
      </c>
      <c r="BC91">
        <v>7</v>
      </c>
      <c r="BD91">
        <v>4</v>
      </c>
      <c r="BE91">
        <v>5</v>
      </c>
      <c r="BF91">
        <v>7</v>
      </c>
      <c r="BG91">
        <v>11</v>
      </c>
      <c r="BJ91">
        <v>120</v>
      </c>
      <c r="BK91">
        <v>82</v>
      </c>
      <c r="BL91">
        <v>85</v>
      </c>
      <c r="BM91">
        <v>36</v>
      </c>
      <c r="BN91">
        <v>52</v>
      </c>
      <c r="BO91">
        <v>47</v>
      </c>
      <c r="BQ91">
        <v>584</v>
      </c>
      <c r="BR91">
        <v>63</v>
      </c>
      <c r="BS91">
        <v>76</v>
      </c>
      <c r="BT91">
        <v>33</v>
      </c>
      <c r="BU91">
        <v>4</v>
      </c>
      <c r="BV91">
        <v>1</v>
      </c>
      <c r="BY91">
        <v>584</v>
      </c>
      <c r="BZ91">
        <v>41</v>
      </c>
      <c r="CA91">
        <v>11</v>
      </c>
      <c r="CB91">
        <v>47</v>
      </c>
      <c r="CC91">
        <v>993</v>
      </c>
      <c r="CD91">
        <v>999</v>
      </c>
      <c r="CE91">
        <v>999</v>
      </c>
    </row>
    <row r="92" spans="1:90" x14ac:dyDescent="0.2">
      <c r="A92">
        <v>40</v>
      </c>
      <c r="B92">
        <v>65</v>
      </c>
      <c r="C92">
        <v>360</v>
      </c>
      <c r="D92">
        <v>114</v>
      </c>
      <c r="E92">
        <v>28</v>
      </c>
      <c r="I92">
        <v>13</v>
      </c>
      <c r="J92">
        <v>26</v>
      </c>
      <c r="K92">
        <v>82</v>
      </c>
      <c r="L92">
        <v>13</v>
      </c>
      <c r="M92">
        <v>6</v>
      </c>
      <c r="P92">
        <v>583</v>
      </c>
      <c r="Q92">
        <v>7540</v>
      </c>
      <c r="U92">
        <v>88</v>
      </c>
      <c r="V92">
        <v>5340</v>
      </c>
      <c r="W92">
        <v>5100</v>
      </c>
      <c r="AA92">
        <v>5940</v>
      </c>
      <c r="AB92">
        <v>7140</v>
      </c>
      <c r="AC92">
        <v>7040</v>
      </c>
      <c r="AD92">
        <v>7840</v>
      </c>
      <c r="AE92">
        <v>9340</v>
      </c>
      <c r="AG92">
        <v>5</v>
      </c>
      <c r="AH92">
        <v>51</v>
      </c>
      <c r="AI92">
        <v>18</v>
      </c>
      <c r="AJ92">
        <v>13</v>
      </c>
      <c r="AK92">
        <v>6</v>
      </c>
      <c r="AL92">
        <v>5</v>
      </c>
      <c r="AN92">
        <v>18</v>
      </c>
      <c r="AO92">
        <v>19</v>
      </c>
      <c r="AP92">
        <v>46</v>
      </c>
      <c r="AQ92">
        <v>12</v>
      </c>
      <c r="AR92">
        <v>4</v>
      </c>
      <c r="AV92">
        <v>8</v>
      </c>
      <c r="AW92">
        <v>60</v>
      </c>
      <c r="AX92">
        <v>30</v>
      </c>
      <c r="AY92">
        <v>30</v>
      </c>
      <c r="AZ92">
        <v>13</v>
      </c>
      <c r="BA92">
        <v>3</v>
      </c>
      <c r="BC92">
        <v>10</v>
      </c>
      <c r="BD92">
        <v>13</v>
      </c>
      <c r="BE92">
        <v>11</v>
      </c>
      <c r="BF92">
        <v>11</v>
      </c>
      <c r="BG92">
        <v>8</v>
      </c>
      <c r="BH92">
        <v>7</v>
      </c>
      <c r="BJ92">
        <v>63</v>
      </c>
      <c r="BK92">
        <v>101</v>
      </c>
      <c r="BL92">
        <v>158</v>
      </c>
      <c r="BM92">
        <v>60</v>
      </c>
      <c r="BN92">
        <v>30</v>
      </c>
      <c r="BQ92">
        <v>585</v>
      </c>
      <c r="BR92">
        <v>64</v>
      </c>
      <c r="BS92">
        <v>9</v>
      </c>
      <c r="BT92">
        <v>55</v>
      </c>
      <c r="BU92">
        <v>22</v>
      </c>
      <c r="BV92">
        <v>1</v>
      </c>
      <c r="BY92">
        <v>585</v>
      </c>
      <c r="BZ92">
        <v>245</v>
      </c>
      <c r="CA92">
        <v>11</v>
      </c>
      <c r="CB92">
        <v>47</v>
      </c>
      <c r="CC92">
        <v>992</v>
      </c>
      <c r="CD92">
        <v>999</v>
      </c>
      <c r="CE92">
        <v>999</v>
      </c>
    </row>
    <row r="93" spans="1:90" x14ac:dyDescent="0.2">
      <c r="A93">
        <v>16</v>
      </c>
      <c r="B93">
        <v>16</v>
      </c>
      <c r="C93">
        <v>48</v>
      </c>
      <c r="D93">
        <v>50</v>
      </c>
      <c r="E93">
        <v>117</v>
      </c>
      <c r="I93">
        <v>1</v>
      </c>
      <c r="J93">
        <v>7</v>
      </c>
      <c r="K93">
        <v>18</v>
      </c>
      <c r="L93">
        <v>103</v>
      </c>
      <c r="M93">
        <v>4</v>
      </c>
      <c r="P93">
        <v>584</v>
      </c>
      <c r="Q93">
        <v>10140</v>
      </c>
      <c r="U93">
        <v>89</v>
      </c>
      <c r="V93">
        <v>5640</v>
      </c>
      <c r="W93">
        <v>6100</v>
      </c>
      <c r="AA93">
        <v>9040</v>
      </c>
      <c r="AB93">
        <v>6440</v>
      </c>
      <c r="AC93">
        <v>10040</v>
      </c>
      <c r="AD93">
        <v>7640</v>
      </c>
      <c r="AE93">
        <v>7440</v>
      </c>
      <c r="AG93">
        <v>4</v>
      </c>
      <c r="AH93">
        <v>3</v>
      </c>
      <c r="AI93">
        <v>5</v>
      </c>
      <c r="AJ93">
        <v>8</v>
      </c>
      <c r="AK93">
        <v>7</v>
      </c>
      <c r="AN93">
        <v>2</v>
      </c>
      <c r="AO93">
        <v>5</v>
      </c>
      <c r="AP93">
        <v>10</v>
      </c>
      <c r="AQ93">
        <v>27</v>
      </c>
      <c r="AR93">
        <v>18</v>
      </c>
      <c r="AV93">
        <v>2</v>
      </c>
      <c r="AW93">
        <v>6</v>
      </c>
      <c r="AX93">
        <v>10</v>
      </c>
      <c r="AY93">
        <v>105</v>
      </c>
      <c r="AZ93">
        <v>6</v>
      </c>
      <c r="BC93">
        <v>5</v>
      </c>
      <c r="BD93">
        <v>8</v>
      </c>
      <c r="BE93">
        <v>9</v>
      </c>
      <c r="BF93">
        <v>10</v>
      </c>
      <c r="BG93">
        <v>10</v>
      </c>
      <c r="BJ93">
        <v>25</v>
      </c>
      <c r="BK93">
        <v>30</v>
      </c>
      <c r="BL93">
        <v>33</v>
      </c>
      <c r="BM93">
        <v>82</v>
      </c>
      <c r="BN93">
        <v>39</v>
      </c>
      <c r="BQ93">
        <v>586</v>
      </c>
      <c r="BR93">
        <v>24</v>
      </c>
      <c r="BS93">
        <v>3</v>
      </c>
      <c r="BT93">
        <v>12</v>
      </c>
      <c r="BU93">
        <v>6</v>
      </c>
      <c r="BV93">
        <v>1</v>
      </c>
      <c r="BY93">
        <v>586</v>
      </c>
      <c r="BZ93">
        <v>74</v>
      </c>
      <c r="CA93">
        <v>4</v>
      </c>
      <c r="CB93">
        <v>25</v>
      </c>
      <c r="CC93">
        <v>999</v>
      </c>
      <c r="CD93">
        <v>999</v>
      </c>
      <c r="CE93">
        <v>999</v>
      </c>
    </row>
    <row r="94" spans="1:90" x14ac:dyDescent="0.2">
      <c r="A94">
        <v>39</v>
      </c>
      <c r="B94">
        <v>49</v>
      </c>
      <c r="C94">
        <v>29</v>
      </c>
      <c r="D94">
        <v>22</v>
      </c>
      <c r="E94">
        <v>12</v>
      </c>
      <c r="I94">
        <v>10</v>
      </c>
      <c r="J94">
        <v>11</v>
      </c>
      <c r="K94">
        <v>8</v>
      </c>
      <c r="L94">
        <v>8</v>
      </c>
      <c r="M94">
        <v>19</v>
      </c>
      <c r="P94">
        <v>585</v>
      </c>
      <c r="Q94">
        <v>12340</v>
      </c>
      <c r="U94">
        <v>90</v>
      </c>
      <c r="V94">
        <v>11140</v>
      </c>
      <c r="W94">
        <v>10100</v>
      </c>
      <c r="AA94">
        <v>7240</v>
      </c>
      <c r="AB94">
        <v>6240</v>
      </c>
      <c r="AC94">
        <v>6140</v>
      </c>
      <c r="AD94">
        <v>7040</v>
      </c>
      <c r="AE94">
        <v>5340</v>
      </c>
      <c r="AG94">
        <v>7</v>
      </c>
      <c r="AH94">
        <v>6</v>
      </c>
      <c r="AI94">
        <v>6</v>
      </c>
      <c r="AJ94">
        <v>7</v>
      </c>
      <c r="AK94">
        <v>6</v>
      </c>
      <c r="AN94">
        <v>6</v>
      </c>
      <c r="AO94">
        <v>8</v>
      </c>
      <c r="AP94">
        <v>5</v>
      </c>
      <c r="AQ94">
        <v>4</v>
      </c>
      <c r="AR94">
        <v>6</v>
      </c>
      <c r="AV94">
        <v>6</v>
      </c>
      <c r="AW94">
        <v>14</v>
      </c>
      <c r="AX94">
        <v>8</v>
      </c>
      <c r="AY94">
        <v>13</v>
      </c>
      <c r="AZ94">
        <v>22</v>
      </c>
      <c r="BC94">
        <v>15</v>
      </c>
      <c r="BD94">
        <v>12</v>
      </c>
      <c r="BE94">
        <v>6</v>
      </c>
      <c r="BF94">
        <v>4</v>
      </c>
      <c r="BG94">
        <v>6</v>
      </c>
      <c r="BJ94">
        <v>77</v>
      </c>
      <c r="BK94">
        <v>60</v>
      </c>
      <c r="BL94">
        <v>41</v>
      </c>
      <c r="BM94">
        <v>30</v>
      </c>
      <c r="BN94">
        <v>47</v>
      </c>
      <c r="BQ94">
        <v>587</v>
      </c>
      <c r="BR94">
        <v>17</v>
      </c>
      <c r="BS94">
        <v>6</v>
      </c>
      <c r="BT94">
        <v>31</v>
      </c>
      <c r="BU94">
        <v>5</v>
      </c>
      <c r="BV94">
        <v>110.82</v>
      </c>
      <c r="BY94">
        <v>587</v>
      </c>
      <c r="BZ94">
        <v>112</v>
      </c>
      <c r="CA94">
        <v>7</v>
      </c>
      <c r="CB94">
        <v>14</v>
      </c>
      <c r="CC94">
        <v>991</v>
      </c>
      <c r="CD94">
        <v>999</v>
      </c>
      <c r="CE94">
        <v>999</v>
      </c>
    </row>
    <row r="95" spans="1:90" x14ac:dyDescent="0.2">
      <c r="A95">
        <v>11</v>
      </c>
      <c r="B95">
        <v>33</v>
      </c>
      <c r="C95">
        <v>49</v>
      </c>
      <c r="D95">
        <v>78</v>
      </c>
      <c r="E95">
        <v>110</v>
      </c>
      <c r="I95">
        <v>7</v>
      </c>
      <c r="J95">
        <v>5</v>
      </c>
      <c r="K95">
        <v>7</v>
      </c>
      <c r="L95">
        <v>24</v>
      </c>
      <c r="M95">
        <v>37</v>
      </c>
      <c r="P95">
        <v>586</v>
      </c>
      <c r="Q95">
        <v>7040</v>
      </c>
      <c r="U95">
        <v>91</v>
      </c>
      <c r="V95">
        <v>5240</v>
      </c>
      <c r="W95">
        <v>4400</v>
      </c>
      <c r="AA95">
        <v>2640</v>
      </c>
      <c r="AB95">
        <v>7240</v>
      </c>
      <c r="AC95">
        <v>12540</v>
      </c>
      <c r="AD95">
        <v>6940</v>
      </c>
      <c r="AE95">
        <v>11640</v>
      </c>
      <c r="AG95">
        <v>5</v>
      </c>
      <c r="AH95">
        <v>5</v>
      </c>
      <c r="AI95">
        <v>5</v>
      </c>
      <c r="AJ95">
        <v>5</v>
      </c>
      <c r="AK95">
        <v>6</v>
      </c>
      <c r="AN95">
        <v>2</v>
      </c>
      <c r="AO95">
        <v>7</v>
      </c>
      <c r="AP95">
        <v>9</v>
      </c>
      <c r="AQ95">
        <v>17</v>
      </c>
      <c r="AR95">
        <v>22</v>
      </c>
      <c r="AV95">
        <v>5</v>
      </c>
      <c r="AW95">
        <v>5</v>
      </c>
      <c r="AX95">
        <v>6</v>
      </c>
      <c r="AY95">
        <v>26</v>
      </c>
      <c r="AZ95">
        <v>45</v>
      </c>
      <c r="BC95">
        <v>10</v>
      </c>
      <c r="BD95">
        <v>7</v>
      </c>
      <c r="BE95">
        <v>7</v>
      </c>
      <c r="BF95">
        <v>4</v>
      </c>
      <c r="BG95">
        <v>5</v>
      </c>
      <c r="BJ95">
        <v>49</v>
      </c>
      <c r="BK95">
        <v>39</v>
      </c>
      <c r="BL95">
        <v>36</v>
      </c>
      <c r="BM95">
        <v>63</v>
      </c>
      <c r="BN95">
        <v>55</v>
      </c>
      <c r="BQ95">
        <v>588</v>
      </c>
      <c r="BR95">
        <v>14</v>
      </c>
      <c r="BS95">
        <v>1</v>
      </c>
      <c r="BT95">
        <v>23</v>
      </c>
      <c r="BU95">
        <v>3</v>
      </c>
      <c r="BV95">
        <v>1</v>
      </c>
      <c r="BY95">
        <v>588</v>
      </c>
      <c r="BZ95">
        <v>33</v>
      </c>
      <c r="CA95">
        <v>3</v>
      </c>
      <c r="CB95">
        <v>6</v>
      </c>
      <c r="CC95">
        <v>992</v>
      </c>
      <c r="CD95">
        <v>999</v>
      </c>
      <c r="CE95">
        <v>999</v>
      </c>
    </row>
    <row r="96" spans="1:90" x14ac:dyDescent="0.2">
      <c r="A96">
        <v>36</v>
      </c>
      <c r="B96">
        <v>20</v>
      </c>
      <c r="C96">
        <v>13</v>
      </c>
      <c r="D96">
        <v>24</v>
      </c>
      <c r="E96">
        <v>33</v>
      </c>
      <c r="I96">
        <v>36</v>
      </c>
      <c r="J96">
        <v>4</v>
      </c>
      <c r="K96">
        <v>4</v>
      </c>
      <c r="L96">
        <v>6</v>
      </c>
      <c r="M96">
        <v>12</v>
      </c>
      <c r="P96">
        <v>587</v>
      </c>
      <c r="Q96">
        <v>6840</v>
      </c>
      <c r="U96">
        <v>92</v>
      </c>
      <c r="V96">
        <v>2740</v>
      </c>
      <c r="W96">
        <v>2300</v>
      </c>
      <c r="AA96">
        <v>7840</v>
      </c>
      <c r="AB96">
        <v>3440</v>
      </c>
      <c r="AC96">
        <v>13540</v>
      </c>
      <c r="AD96">
        <v>10240</v>
      </c>
      <c r="AE96">
        <v>7540</v>
      </c>
      <c r="AG96">
        <v>6</v>
      </c>
      <c r="AH96">
        <v>4</v>
      </c>
      <c r="AI96">
        <v>5</v>
      </c>
      <c r="AJ96">
        <v>7</v>
      </c>
      <c r="AK96">
        <v>8</v>
      </c>
      <c r="AN96">
        <v>12</v>
      </c>
      <c r="AO96">
        <v>3</v>
      </c>
      <c r="AP96">
        <v>2</v>
      </c>
      <c r="AQ96">
        <v>4</v>
      </c>
      <c r="AR96">
        <v>6</v>
      </c>
      <c r="AV96">
        <v>37</v>
      </c>
      <c r="AW96">
        <v>5</v>
      </c>
      <c r="AX96">
        <v>9</v>
      </c>
      <c r="AY96">
        <v>8</v>
      </c>
      <c r="AZ96">
        <v>13</v>
      </c>
      <c r="BC96">
        <v>4</v>
      </c>
      <c r="BD96">
        <v>6</v>
      </c>
      <c r="BE96">
        <v>9</v>
      </c>
      <c r="BF96">
        <v>11</v>
      </c>
      <c r="BG96">
        <v>14</v>
      </c>
      <c r="BJ96">
        <v>44</v>
      </c>
      <c r="BK96">
        <v>36</v>
      </c>
      <c r="BL96">
        <v>30</v>
      </c>
      <c r="BM96">
        <v>33</v>
      </c>
      <c r="BN96">
        <v>55</v>
      </c>
      <c r="BQ96">
        <v>589</v>
      </c>
      <c r="BR96">
        <v>33</v>
      </c>
      <c r="BS96">
        <v>2</v>
      </c>
      <c r="BT96">
        <v>27</v>
      </c>
      <c r="BU96">
        <v>8</v>
      </c>
      <c r="BV96">
        <v>1</v>
      </c>
      <c r="BY96">
        <v>589</v>
      </c>
      <c r="BZ96">
        <v>74</v>
      </c>
      <c r="CA96">
        <v>5</v>
      </c>
      <c r="CB96">
        <v>19</v>
      </c>
      <c r="CC96">
        <v>991</v>
      </c>
      <c r="CD96">
        <v>999</v>
      </c>
      <c r="CE96">
        <v>999</v>
      </c>
    </row>
    <row r="97" spans="1:83" x14ac:dyDescent="0.2">
      <c r="A97">
        <v>54</v>
      </c>
      <c r="B97">
        <v>38</v>
      </c>
      <c r="C97">
        <v>46</v>
      </c>
      <c r="D97">
        <v>78</v>
      </c>
      <c r="E97">
        <v>41</v>
      </c>
      <c r="I97">
        <v>33</v>
      </c>
      <c r="J97">
        <v>38</v>
      </c>
      <c r="K97">
        <v>22</v>
      </c>
      <c r="L97">
        <v>29</v>
      </c>
      <c r="M97">
        <v>13</v>
      </c>
      <c r="P97">
        <v>588</v>
      </c>
      <c r="Q97">
        <v>6440</v>
      </c>
      <c r="U97">
        <v>93</v>
      </c>
      <c r="V97">
        <v>3140</v>
      </c>
      <c r="W97">
        <v>2800</v>
      </c>
      <c r="AA97">
        <v>10740</v>
      </c>
      <c r="AB97">
        <v>13540</v>
      </c>
      <c r="AC97">
        <v>8540</v>
      </c>
      <c r="AD97">
        <v>3740</v>
      </c>
      <c r="AE97">
        <v>2840</v>
      </c>
      <c r="AG97">
        <v>13</v>
      </c>
      <c r="AH97">
        <v>6</v>
      </c>
      <c r="AI97">
        <v>5</v>
      </c>
      <c r="AJ97">
        <v>6</v>
      </c>
      <c r="AK97">
        <v>5</v>
      </c>
      <c r="AN97">
        <v>15</v>
      </c>
      <c r="AO97">
        <v>13</v>
      </c>
      <c r="AP97">
        <v>9</v>
      </c>
      <c r="AQ97">
        <v>18</v>
      </c>
      <c r="AR97">
        <v>9</v>
      </c>
      <c r="AV97">
        <v>39</v>
      </c>
      <c r="AW97">
        <v>45</v>
      </c>
      <c r="AX97">
        <v>15</v>
      </c>
      <c r="AY97">
        <v>23</v>
      </c>
      <c r="AZ97">
        <v>13</v>
      </c>
      <c r="BC97">
        <v>9</v>
      </c>
      <c r="BD97">
        <v>7</v>
      </c>
      <c r="BE97">
        <v>7</v>
      </c>
      <c r="BF97">
        <v>7</v>
      </c>
      <c r="BG97">
        <v>5</v>
      </c>
      <c r="BJ97">
        <v>98</v>
      </c>
      <c r="BK97">
        <v>90</v>
      </c>
      <c r="BL97">
        <v>41</v>
      </c>
      <c r="BM97">
        <v>90</v>
      </c>
      <c r="BN97">
        <v>77</v>
      </c>
      <c r="BQ97">
        <v>590</v>
      </c>
      <c r="BR97">
        <v>41</v>
      </c>
      <c r="BS97">
        <v>2</v>
      </c>
      <c r="BT97">
        <v>60</v>
      </c>
      <c r="BU97">
        <v>14</v>
      </c>
      <c r="BV97">
        <v>1</v>
      </c>
      <c r="BY97">
        <v>590</v>
      </c>
      <c r="BZ97">
        <v>93</v>
      </c>
      <c r="CA97">
        <v>10</v>
      </c>
      <c r="CB97">
        <v>36</v>
      </c>
      <c r="CC97">
        <v>999</v>
      </c>
      <c r="CD97">
        <v>999</v>
      </c>
      <c r="CE97">
        <v>999</v>
      </c>
    </row>
    <row r="98" spans="1:83" x14ac:dyDescent="0.2">
      <c r="A98">
        <v>32</v>
      </c>
      <c r="B98">
        <v>31</v>
      </c>
      <c r="C98">
        <v>91</v>
      </c>
      <c r="D98">
        <v>111</v>
      </c>
      <c r="E98">
        <v>72</v>
      </c>
      <c r="I98">
        <v>7</v>
      </c>
      <c r="J98">
        <v>11</v>
      </c>
      <c r="K98">
        <v>32</v>
      </c>
      <c r="L98">
        <v>53</v>
      </c>
      <c r="M98">
        <v>50</v>
      </c>
      <c r="P98">
        <v>589</v>
      </c>
      <c r="Q98">
        <v>5940</v>
      </c>
      <c r="U98">
        <v>94</v>
      </c>
      <c r="V98">
        <v>5140</v>
      </c>
      <c r="W98">
        <v>5300</v>
      </c>
      <c r="AA98">
        <v>6740</v>
      </c>
      <c r="AB98">
        <v>16840</v>
      </c>
      <c r="AC98">
        <v>11540</v>
      </c>
      <c r="AD98">
        <v>5540</v>
      </c>
      <c r="AE98">
        <v>6840</v>
      </c>
      <c r="AG98">
        <v>6</v>
      </c>
      <c r="AH98">
        <v>4</v>
      </c>
      <c r="AI98">
        <v>6</v>
      </c>
      <c r="AJ98">
        <v>8</v>
      </c>
      <c r="AK98">
        <v>7</v>
      </c>
      <c r="AN98">
        <v>3</v>
      </c>
      <c r="AO98">
        <v>8</v>
      </c>
      <c r="AP98">
        <v>16</v>
      </c>
      <c r="AQ98">
        <v>18</v>
      </c>
      <c r="AR98">
        <v>24</v>
      </c>
      <c r="AV98">
        <v>10</v>
      </c>
      <c r="AW98">
        <v>12</v>
      </c>
      <c r="AX98">
        <v>27</v>
      </c>
      <c r="AY98">
        <v>63</v>
      </c>
      <c r="AZ98">
        <v>56</v>
      </c>
      <c r="BC98">
        <v>6</v>
      </c>
      <c r="BD98">
        <v>13</v>
      </c>
      <c r="BE98">
        <v>13</v>
      </c>
      <c r="BF98">
        <v>12</v>
      </c>
      <c r="BG98">
        <v>6</v>
      </c>
      <c r="BJ98">
        <v>39</v>
      </c>
      <c r="BK98">
        <v>41</v>
      </c>
      <c r="BL98">
        <v>77</v>
      </c>
      <c r="BM98">
        <v>123</v>
      </c>
      <c r="BN98">
        <v>104</v>
      </c>
      <c r="BQ98">
        <v>591</v>
      </c>
      <c r="BR98">
        <v>27</v>
      </c>
      <c r="BS98">
        <v>9</v>
      </c>
      <c r="BT98">
        <v>30</v>
      </c>
      <c r="BU98">
        <v>9</v>
      </c>
      <c r="BV98">
        <v>1</v>
      </c>
      <c r="BY98">
        <v>591</v>
      </c>
      <c r="BZ98">
        <v>109</v>
      </c>
      <c r="CA98">
        <v>11</v>
      </c>
      <c r="CB98">
        <v>26</v>
      </c>
      <c r="CC98">
        <v>999</v>
      </c>
      <c r="CD98">
        <v>999</v>
      </c>
      <c r="CE98">
        <v>999</v>
      </c>
    </row>
    <row r="99" spans="1:83" x14ac:dyDescent="0.2">
      <c r="A99">
        <v>41</v>
      </c>
      <c r="B99">
        <v>22</v>
      </c>
      <c r="C99">
        <v>131</v>
      </c>
      <c r="D99">
        <v>21</v>
      </c>
      <c r="E99">
        <v>38</v>
      </c>
      <c r="I99">
        <v>11</v>
      </c>
      <c r="J99">
        <v>7</v>
      </c>
      <c r="K99">
        <v>4</v>
      </c>
      <c r="L99">
        <v>4</v>
      </c>
      <c r="M99">
        <v>10</v>
      </c>
      <c r="P99">
        <v>590</v>
      </c>
      <c r="Q99">
        <v>12440</v>
      </c>
      <c r="U99">
        <v>95</v>
      </c>
      <c r="V99">
        <v>4440</v>
      </c>
      <c r="W99">
        <v>4300</v>
      </c>
      <c r="AA99">
        <v>4240</v>
      </c>
      <c r="AB99">
        <v>5240</v>
      </c>
      <c r="AC99">
        <v>11540</v>
      </c>
      <c r="AD99">
        <v>11140</v>
      </c>
      <c r="AE99">
        <v>6740</v>
      </c>
      <c r="AG99">
        <v>7</v>
      </c>
      <c r="AH99">
        <v>2</v>
      </c>
      <c r="AI99">
        <v>4</v>
      </c>
      <c r="AJ99">
        <v>3</v>
      </c>
      <c r="AK99">
        <v>10</v>
      </c>
      <c r="AN99">
        <v>5</v>
      </c>
      <c r="AO99">
        <v>2</v>
      </c>
      <c r="AP99">
        <v>3</v>
      </c>
      <c r="AQ99">
        <v>3</v>
      </c>
      <c r="AR99">
        <v>6</v>
      </c>
      <c r="AV99">
        <v>22</v>
      </c>
      <c r="AW99">
        <v>9</v>
      </c>
      <c r="AX99">
        <v>7</v>
      </c>
      <c r="AY99">
        <v>8</v>
      </c>
      <c r="AZ99">
        <v>21</v>
      </c>
      <c r="BC99">
        <v>7</v>
      </c>
      <c r="BD99">
        <v>6</v>
      </c>
      <c r="BE99">
        <v>8</v>
      </c>
      <c r="BF99">
        <v>6</v>
      </c>
      <c r="BG99">
        <v>7</v>
      </c>
      <c r="BJ99">
        <v>47</v>
      </c>
      <c r="BK99">
        <v>33</v>
      </c>
      <c r="BL99">
        <v>47</v>
      </c>
      <c r="BM99">
        <v>36</v>
      </c>
      <c r="BN99">
        <v>41</v>
      </c>
      <c r="BQ99">
        <v>592</v>
      </c>
      <c r="BR99">
        <v>23</v>
      </c>
      <c r="BS99">
        <v>2</v>
      </c>
      <c r="BT99">
        <v>8</v>
      </c>
      <c r="BU99">
        <v>5</v>
      </c>
      <c r="BV99">
        <v>1</v>
      </c>
      <c r="BY99">
        <v>592</v>
      </c>
      <c r="BZ99">
        <v>144</v>
      </c>
      <c r="CA99">
        <v>7</v>
      </c>
      <c r="CB99">
        <v>20</v>
      </c>
      <c r="CC99">
        <v>999</v>
      </c>
      <c r="CD99">
        <v>999</v>
      </c>
      <c r="CE99">
        <v>999</v>
      </c>
    </row>
    <row r="100" spans="1:83" x14ac:dyDescent="0.2">
      <c r="A100">
        <v>26</v>
      </c>
      <c r="B100">
        <v>73</v>
      </c>
      <c r="C100">
        <v>50</v>
      </c>
      <c r="D100">
        <v>21</v>
      </c>
      <c r="E100">
        <v>5</v>
      </c>
      <c r="I100">
        <v>7</v>
      </c>
      <c r="J100">
        <v>16</v>
      </c>
      <c r="K100">
        <v>7</v>
      </c>
      <c r="L100">
        <v>8</v>
      </c>
      <c r="M100">
        <v>25</v>
      </c>
      <c r="P100">
        <v>591</v>
      </c>
      <c r="Q100">
        <v>4940</v>
      </c>
      <c r="U100">
        <v>96</v>
      </c>
      <c r="V100">
        <v>2640</v>
      </c>
      <c r="W100">
        <v>2600</v>
      </c>
      <c r="AA100">
        <v>10540</v>
      </c>
      <c r="AB100">
        <v>4640</v>
      </c>
      <c r="AC100">
        <v>17540</v>
      </c>
      <c r="AD100">
        <v>9040</v>
      </c>
      <c r="AE100">
        <v>9040</v>
      </c>
      <c r="AG100">
        <v>2</v>
      </c>
      <c r="AH100">
        <v>4</v>
      </c>
      <c r="AI100">
        <v>3</v>
      </c>
      <c r="AJ100">
        <v>5</v>
      </c>
      <c r="AK100">
        <v>5</v>
      </c>
      <c r="AN100">
        <v>5</v>
      </c>
      <c r="AO100">
        <v>17</v>
      </c>
      <c r="AP100">
        <v>7</v>
      </c>
      <c r="AQ100">
        <v>3</v>
      </c>
      <c r="AR100">
        <v>2</v>
      </c>
      <c r="AV100">
        <v>5</v>
      </c>
      <c r="AW100">
        <v>16</v>
      </c>
      <c r="AX100">
        <v>10</v>
      </c>
      <c r="AY100">
        <v>7</v>
      </c>
      <c r="AZ100">
        <v>4</v>
      </c>
      <c r="BC100">
        <v>8</v>
      </c>
      <c r="BD100">
        <v>8</v>
      </c>
      <c r="BE100">
        <v>8</v>
      </c>
      <c r="BF100">
        <v>13</v>
      </c>
      <c r="BG100">
        <v>14</v>
      </c>
      <c r="BJ100">
        <v>47</v>
      </c>
      <c r="BK100">
        <v>90</v>
      </c>
      <c r="BL100">
        <v>39</v>
      </c>
      <c r="BM100">
        <v>55</v>
      </c>
      <c r="BN100">
        <v>39</v>
      </c>
      <c r="BQ100">
        <v>593</v>
      </c>
      <c r="BR100">
        <v>24</v>
      </c>
      <c r="BS100">
        <v>2</v>
      </c>
      <c r="BT100">
        <v>8</v>
      </c>
      <c r="BU100">
        <v>5</v>
      </c>
      <c r="BV100">
        <v>1</v>
      </c>
      <c r="BY100">
        <v>593</v>
      </c>
      <c r="BZ100">
        <v>87</v>
      </c>
      <c r="CA100">
        <v>6</v>
      </c>
      <c r="CB100">
        <v>20</v>
      </c>
      <c r="CC100">
        <v>999</v>
      </c>
      <c r="CD100">
        <v>999</v>
      </c>
      <c r="CE100">
        <v>999</v>
      </c>
    </row>
    <row r="101" spans="1:83" x14ac:dyDescent="0.2">
      <c r="A101">
        <v>27</v>
      </c>
      <c r="B101">
        <v>134</v>
      </c>
      <c r="C101">
        <v>101</v>
      </c>
      <c r="D101">
        <v>48</v>
      </c>
      <c r="E101">
        <v>20</v>
      </c>
      <c r="I101">
        <v>7</v>
      </c>
      <c r="J101">
        <v>14</v>
      </c>
      <c r="K101">
        <v>34</v>
      </c>
      <c r="L101">
        <v>34</v>
      </c>
      <c r="M101">
        <v>7</v>
      </c>
      <c r="P101">
        <v>592</v>
      </c>
      <c r="Q101">
        <v>13140</v>
      </c>
      <c r="U101">
        <v>97</v>
      </c>
      <c r="V101">
        <v>4140</v>
      </c>
      <c r="W101">
        <v>3800</v>
      </c>
      <c r="AA101">
        <v>9140</v>
      </c>
      <c r="AB101">
        <v>4940</v>
      </c>
      <c r="AC101">
        <v>12340</v>
      </c>
      <c r="AD101">
        <v>13440</v>
      </c>
      <c r="AE101">
        <v>5240</v>
      </c>
      <c r="AG101">
        <v>4</v>
      </c>
      <c r="AH101">
        <v>4</v>
      </c>
      <c r="AI101">
        <v>6</v>
      </c>
      <c r="AJ101">
        <v>4</v>
      </c>
      <c r="AK101">
        <v>5</v>
      </c>
      <c r="AN101">
        <v>7</v>
      </c>
      <c r="AO101">
        <v>33</v>
      </c>
      <c r="AP101">
        <v>25</v>
      </c>
      <c r="AQ101">
        <v>9</v>
      </c>
      <c r="AR101">
        <v>6</v>
      </c>
      <c r="AV101">
        <v>7</v>
      </c>
      <c r="AW101">
        <v>11</v>
      </c>
      <c r="AX101">
        <v>45</v>
      </c>
      <c r="AY101">
        <v>38</v>
      </c>
      <c r="AZ101">
        <v>5</v>
      </c>
      <c r="BC101">
        <v>11</v>
      </c>
      <c r="BD101">
        <v>11</v>
      </c>
      <c r="BE101">
        <v>7</v>
      </c>
      <c r="BF101">
        <v>5</v>
      </c>
      <c r="BG101">
        <v>8</v>
      </c>
      <c r="BJ101">
        <v>47</v>
      </c>
      <c r="BK101">
        <v>52</v>
      </c>
      <c r="BL101">
        <v>144</v>
      </c>
      <c r="BM101">
        <v>47</v>
      </c>
      <c r="BN101">
        <v>44</v>
      </c>
      <c r="BQ101">
        <v>597</v>
      </c>
      <c r="BR101">
        <v>15</v>
      </c>
      <c r="BS101">
        <v>5</v>
      </c>
      <c r="BT101">
        <v>25</v>
      </c>
      <c r="BU101">
        <v>4</v>
      </c>
      <c r="BV101">
        <v>83.83</v>
      </c>
      <c r="BY101">
        <v>597</v>
      </c>
      <c r="BZ101">
        <v>77</v>
      </c>
      <c r="CA101">
        <v>8</v>
      </c>
      <c r="CB101">
        <v>17</v>
      </c>
      <c r="CC101">
        <v>991</v>
      </c>
      <c r="CD101">
        <v>999</v>
      </c>
      <c r="CE101">
        <v>999</v>
      </c>
    </row>
    <row r="102" spans="1:83" x14ac:dyDescent="0.2">
      <c r="A102">
        <v>73</v>
      </c>
      <c r="B102">
        <v>55</v>
      </c>
      <c r="C102">
        <v>63</v>
      </c>
      <c r="D102">
        <v>33</v>
      </c>
      <c r="E102">
        <v>38</v>
      </c>
      <c r="I102">
        <v>13</v>
      </c>
      <c r="J102">
        <v>22</v>
      </c>
      <c r="K102">
        <v>20</v>
      </c>
      <c r="L102">
        <v>53</v>
      </c>
      <c r="M102">
        <v>34</v>
      </c>
      <c r="P102">
        <v>593</v>
      </c>
      <c r="Q102">
        <v>9740</v>
      </c>
      <c r="U102">
        <v>98</v>
      </c>
      <c r="V102">
        <v>1740</v>
      </c>
      <c r="W102">
        <v>1900</v>
      </c>
      <c r="AA102">
        <v>840</v>
      </c>
      <c r="AB102">
        <v>10840</v>
      </c>
      <c r="AC102">
        <v>5340</v>
      </c>
      <c r="AD102">
        <v>10840</v>
      </c>
      <c r="AE102">
        <v>4940</v>
      </c>
      <c r="AG102">
        <v>3</v>
      </c>
      <c r="AH102">
        <v>5</v>
      </c>
      <c r="AI102">
        <v>4</v>
      </c>
      <c r="AJ102">
        <v>4</v>
      </c>
      <c r="AK102">
        <v>3</v>
      </c>
      <c r="AN102">
        <v>13</v>
      </c>
      <c r="AO102">
        <v>15</v>
      </c>
      <c r="AP102">
        <v>11</v>
      </c>
      <c r="AQ102">
        <v>19</v>
      </c>
      <c r="AR102">
        <v>16</v>
      </c>
      <c r="AV102">
        <v>12</v>
      </c>
      <c r="AW102">
        <v>10</v>
      </c>
      <c r="AX102">
        <v>18</v>
      </c>
      <c r="AY102">
        <v>41</v>
      </c>
      <c r="AZ102">
        <v>26</v>
      </c>
      <c r="BC102">
        <v>10</v>
      </c>
      <c r="BD102">
        <v>13</v>
      </c>
      <c r="BE102">
        <v>9</v>
      </c>
      <c r="BF102">
        <v>5</v>
      </c>
      <c r="BG102">
        <v>5</v>
      </c>
      <c r="BJ102">
        <v>47</v>
      </c>
      <c r="BK102">
        <v>95</v>
      </c>
      <c r="BL102">
        <v>98</v>
      </c>
      <c r="BM102">
        <v>139</v>
      </c>
      <c r="BN102">
        <v>125</v>
      </c>
      <c r="BQ102">
        <v>598</v>
      </c>
      <c r="BR102">
        <v>50</v>
      </c>
      <c r="BS102">
        <v>35</v>
      </c>
      <c r="BT102">
        <v>28</v>
      </c>
      <c r="BU102">
        <v>4</v>
      </c>
      <c r="BV102">
        <v>1</v>
      </c>
      <c r="BY102">
        <v>598</v>
      </c>
      <c r="BZ102">
        <v>82</v>
      </c>
      <c r="CA102">
        <v>13</v>
      </c>
      <c r="CB102">
        <v>55</v>
      </c>
      <c r="CC102">
        <v>999</v>
      </c>
      <c r="CD102">
        <v>999</v>
      </c>
      <c r="CE102">
        <v>999</v>
      </c>
    </row>
    <row r="103" spans="1:83" x14ac:dyDescent="0.2">
      <c r="A103">
        <v>50</v>
      </c>
      <c r="B103">
        <v>21</v>
      </c>
      <c r="C103">
        <v>61</v>
      </c>
      <c r="D103">
        <v>77</v>
      </c>
      <c r="E103">
        <v>34</v>
      </c>
      <c r="I103">
        <v>8</v>
      </c>
      <c r="J103">
        <v>3</v>
      </c>
      <c r="K103">
        <v>32</v>
      </c>
      <c r="L103">
        <v>17</v>
      </c>
      <c r="M103">
        <v>17</v>
      </c>
      <c r="P103">
        <v>597</v>
      </c>
      <c r="Q103">
        <v>6540</v>
      </c>
      <c r="U103">
        <v>99</v>
      </c>
      <c r="V103">
        <v>2740</v>
      </c>
      <c r="W103">
        <v>2000</v>
      </c>
      <c r="AA103">
        <v>6240</v>
      </c>
      <c r="AB103">
        <v>3940</v>
      </c>
      <c r="AC103">
        <v>7440</v>
      </c>
      <c r="AD103">
        <v>5640</v>
      </c>
      <c r="AE103">
        <v>4140</v>
      </c>
      <c r="AG103">
        <v>2</v>
      </c>
      <c r="AH103">
        <v>2</v>
      </c>
      <c r="AI103">
        <v>6</v>
      </c>
      <c r="AJ103">
        <v>5</v>
      </c>
      <c r="AK103">
        <v>3</v>
      </c>
      <c r="AN103">
        <v>6</v>
      </c>
      <c r="AO103">
        <v>2</v>
      </c>
      <c r="AP103">
        <v>20</v>
      </c>
      <c r="AQ103">
        <v>9</v>
      </c>
      <c r="AR103">
        <v>4</v>
      </c>
      <c r="AV103">
        <v>9</v>
      </c>
      <c r="AW103">
        <v>5</v>
      </c>
      <c r="AX103">
        <v>25</v>
      </c>
      <c r="AY103">
        <v>13</v>
      </c>
      <c r="AZ103">
        <v>13</v>
      </c>
      <c r="BC103">
        <v>9</v>
      </c>
      <c r="BD103">
        <v>12</v>
      </c>
      <c r="BE103">
        <v>13</v>
      </c>
      <c r="BF103">
        <v>12</v>
      </c>
      <c r="BG103">
        <v>9</v>
      </c>
      <c r="BJ103">
        <v>52</v>
      </c>
      <c r="BK103">
        <v>36</v>
      </c>
      <c r="BL103">
        <v>217</v>
      </c>
      <c r="BM103">
        <v>185</v>
      </c>
      <c r="BN103">
        <v>277</v>
      </c>
      <c r="BQ103">
        <v>599</v>
      </c>
      <c r="BR103">
        <v>10</v>
      </c>
      <c r="BS103">
        <v>7</v>
      </c>
      <c r="BT103">
        <v>32</v>
      </c>
      <c r="BU103">
        <v>6</v>
      </c>
      <c r="BV103">
        <v>104.47</v>
      </c>
      <c r="BY103">
        <v>599</v>
      </c>
      <c r="BZ103">
        <v>71</v>
      </c>
      <c r="CA103">
        <v>17</v>
      </c>
      <c r="CB103">
        <v>12</v>
      </c>
      <c r="CC103">
        <v>999</v>
      </c>
      <c r="CD103">
        <v>999</v>
      </c>
      <c r="CE103">
        <v>999</v>
      </c>
    </row>
    <row r="104" spans="1:83" x14ac:dyDescent="0.2">
      <c r="A104">
        <v>27</v>
      </c>
      <c r="B104">
        <v>36</v>
      </c>
      <c r="C104">
        <v>42</v>
      </c>
      <c r="D104">
        <v>27</v>
      </c>
      <c r="E104">
        <v>9</v>
      </c>
      <c r="I104">
        <v>87</v>
      </c>
      <c r="J104">
        <v>28</v>
      </c>
      <c r="K104">
        <v>92</v>
      </c>
      <c r="L104">
        <v>19</v>
      </c>
      <c r="M104">
        <v>4</v>
      </c>
      <c r="P104">
        <v>598</v>
      </c>
      <c r="Q104">
        <v>13240</v>
      </c>
      <c r="U104">
        <v>100</v>
      </c>
      <c r="V104">
        <v>2040</v>
      </c>
      <c r="W104">
        <v>1600</v>
      </c>
      <c r="AA104">
        <v>4740</v>
      </c>
      <c r="AB104">
        <v>2940</v>
      </c>
      <c r="AC104">
        <v>4140</v>
      </c>
      <c r="AD104">
        <v>5240</v>
      </c>
      <c r="AE104">
        <v>5640</v>
      </c>
      <c r="AG104">
        <v>2</v>
      </c>
      <c r="AH104">
        <v>5</v>
      </c>
      <c r="AI104">
        <v>5</v>
      </c>
      <c r="AJ104">
        <v>2</v>
      </c>
      <c r="AK104">
        <v>4</v>
      </c>
      <c r="AN104">
        <v>7</v>
      </c>
      <c r="AO104">
        <v>8</v>
      </c>
      <c r="AP104">
        <v>39</v>
      </c>
      <c r="AQ104">
        <v>7</v>
      </c>
      <c r="AR104">
        <v>2</v>
      </c>
      <c r="AV104">
        <v>6</v>
      </c>
      <c r="AW104">
        <v>10</v>
      </c>
      <c r="AX104">
        <v>92</v>
      </c>
      <c r="AY104">
        <v>21</v>
      </c>
      <c r="AZ104">
        <v>2</v>
      </c>
      <c r="BC104">
        <v>6</v>
      </c>
      <c r="BD104">
        <v>11</v>
      </c>
      <c r="BE104">
        <v>4</v>
      </c>
      <c r="BF104">
        <v>6</v>
      </c>
      <c r="BG104">
        <v>18</v>
      </c>
      <c r="BJ104">
        <v>185</v>
      </c>
      <c r="BK104">
        <v>68</v>
      </c>
      <c r="BL104">
        <v>142</v>
      </c>
      <c r="BM104">
        <v>60</v>
      </c>
      <c r="BN104">
        <v>44</v>
      </c>
      <c r="BQ104">
        <v>600</v>
      </c>
      <c r="BR104">
        <v>20</v>
      </c>
      <c r="BS104">
        <v>2</v>
      </c>
      <c r="BT104">
        <v>23</v>
      </c>
      <c r="BU104">
        <v>8</v>
      </c>
      <c r="BV104">
        <v>1</v>
      </c>
      <c r="BY104">
        <v>600</v>
      </c>
      <c r="BZ104">
        <v>101</v>
      </c>
      <c r="CA104">
        <v>16</v>
      </c>
      <c r="CB104">
        <v>24</v>
      </c>
      <c r="CC104">
        <v>999</v>
      </c>
      <c r="CD104">
        <v>999</v>
      </c>
      <c r="CE104">
        <v>999</v>
      </c>
    </row>
    <row r="105" spans="1:83" x14ac:dyDescent="0.2">
      <c r="A105">
        <v>9</v>
      </c>
      <c r="B105">
        <v>33</v>
      </c>
      <c r="C105">
        <v>30</v>
      </c>
      <c r="D105">
        <v>27</v>
      </c>
      <c r="E105">
        <v>12</v>
      </c>
      <c r="F105">
        <v>30</v>
      </c>
      <c r="I105">
        <v>5</v>
      </c>
      <c r="J105">
        <v>7</v>
      </c>
      <c r="K105">
        <v>5</v>
      </c>
      <c r="L105">
        <v>4</v>
      </c>
      <c r="M105">
        <v>5</v>
      </c>
      <c r="N105">
        <v>18</v>
      </c>
      <c r="P105">
        <v>599</v>
      </c>
      <c r="Q105">
        <v>9440</v>
      </c>
      <c r="U105">
        <v>101</v>
      </c>
      <c r="V105">
        <v>5340</v>
      </c>
      <c r="W105">
        <v>4700</v>
      </c>
      <c r="AA105">
        <v>10440</v>
      </c>
      <c r="AB105">
        <v>7640</v>
      </c>
      <c r="AC105">
        <v>9740</v>
      </c>
      <c r="AD105">
        <v>3440</v>
      </c>
      <c r="AE105">
        <v>7140</v>
      </c>
      <c r="AG105">
        <v>4</v>
      </c>
      <c r="AH105">
        <v>3</v>
      </c>
      <c r="AI105">
        <v>2</v>
      </c>
      <c r="AJ105">
        <v>1</v>
      </c>
      <c r="AK105">
        <v>3</v>
      </c>
      <c r="AL105">
        <v>4</v>
      </c>
      <c r="AN105">
        <v>3</v>
      </c>
      <c r="AO105">
        <v>7</v>
      </c>
      <c r="AP105">
        <v>5</v>
      </c>
      <c r="AQ105">
        <v>3</v>
      </c>
      <c r="AR105">
        <v>5</v>
      </c>
      <c r="AS105">
        <v>8</v>
      </c>
      <c r="AV105">
        <v>2</v>
      </c>
      <c r="AW105">
        <v>7</v>
      </c>
      <c r="AX105">
        <v>6</v>
      </c>
      <c r="AY105">
        <v>4</v>
      </c>
      <c r="AZ105">
        <v>2</v>
      </c>
      <c r="BA105">
        <v>26</v>
      </c>
      <c r="BC105">
        <v>16</v>
      </c>
      <c r="BD105">
        <v>17</v>
      </c>
      <c r="BE105">
        <v>13</v>
      </c>
      <c r="BF105">
        <v>9</v>
      </c>
      <c r="BG105">
        <v>10</v>
      </c>
      <c r="BH105">
        <v>6</v>
      </c>
      <c r="BJ105">
        <v>39</v>
      </c>
      <c r="BK105">
        <v>44</v>
      </c>
      <c r="BL105">
        <v>42</v>
      </c>
      <c r="BM105">
        <v>39</v>
      </c>
      <c r="BN105">
        <v>44</v>
      </c>
      <c r="BO105">
        <v>71</v>
      </c>
      <c r="BQ105">
        <v>601</v>
      </c>
      <c r="BR105">
        <v>14</v>
      </c>
      <c r="BS105">
        <v>2</v>
      </c>
      <c r="BT105">
        <v>29</v>
      </c>
      <c r="BU105">
        <v>10</v>
      </c>
      <c r="BV105">
        <v>1</v>
      </c>
      <c r="BY105">
        <v>601</v>
      </c>
      <c r="BZ105">
        <v>179</v>
      </c>
      <c r="CA105">
        <v>9</v>
      </c>
      <c r="CB105">
        <v>18</v>
      </c>
      <c r="CC105">
        <v>999</v>
      </c>
      <c r="CD105">
        <v>999</v>
      </c>
      <c r="CE105">
        <v>999</v>
      </c>
    </row>
    <row r="106" spans="1:83" x14ac:dyDescent="0.2">
      <c r="A106">
        <v>33</v>
      </c>
      <c r="B106">
        <v>31</v>
      </c>
      <c r="C106">
        <v>19</v>
      </c>
      <c r="D106">
        <v>6</v>
      </c>
      <c r="E106">
        <v>21</v>
      </c>
      <c r="I106">
        <v>42</v>
      </c>
      <c r="J106">
        <v>11</v>
      </c>
      <c r="K106">
        <v>9</v>
      </c>
      <c r="L106">
        <v>4</v>
      </c>
      <c r="M106">
        <v>10</v>
      </c>
      <c r="P106">
        <v>600</v>
      </c>
      <c r="Q106">
        <v>9240</v>
      </c>
      <c r="U106">
        <v>102</v>
      </c>
      <c r="V106">
        <v>3440</v>
      </c>
      <c r="W106">
        <v>3400</v>
      </c>
      <c r="AA106">
        <v>5740</v>
      </c>
      <c r="AB106">
        <v>6500</v>
      </c>
      <c r="AC106">
        <v>7340</v>
      </c>
      <c r="AD106">
        <v>9940</v>
      </c>
      <c r="AE106">
        <v>6440</v>
      </c>
      <c r="AG106">
        <v>4</v>
      </c>
      <c r="AH106">
        <v>5</v>
      </c>
      <c r="AI106">
        <v>5</v>
      </c>
      <c r="AJ106">
        <v>3</v>
      </c>
      <c r="AK106">
        <v>3</v>
      </c>
      <c r="AN106">
        <v>12</v>
      </c>
      <c r="AO106">
        <v>14</v>
      </c>
      <c r="AP106">
        <v>2</v>
      </c>
      <c r="AQ106">
        <v>2</v>
      </c>
      <c r="AR106">
        <v>5</v>
      </c>
      <c r="AV106">
        <v>50</v>
      </c>
      <c r="AW106">
        <v>16</v>
      </c>
      <c r="AX106">
        <v>11</v>
      </c>
      <c r="AY106">
        <v>3</v>
      </c>
      <c r="AZ106">
        <v>6</v>
      </c>
      <c r="BC106">
        <v>6</v>
      </c>
      <c r="BD106">
        <v>8</v>
      </c>
      <c r="BE106">
        <v>7</v>
      </c>
      <c r="BF106">
        <v>8</v>
      </c>
      <c r="BG106">
        <v>14</v>
      </c>
      <c r="BJ106">
        <v>68</v>
      </c>
      <c r="BK106">
        <v>63</v>
      </c>
      <c r="BL106">
        <v>27</v>
      </c>
      <c r="BM106">
        <v>22</v>
      </c>
      <c r="BN106">
        <v>47</v>
      </c>
      <c r="BQ106">
        <v>602</v>
      </c>
      <c r="BR106">
        <v>6</v>
      </c>
      <c r="BS106">
        <v>3</v>
      </c>
      <c r="BT106">
        <v>15</v>
      </c>
      <c r="BU106">
        <v>3</v>
      </c>
      <c r="BV106">
        <v>1</v>
      </c>
      <c r="BY106">
        <v>602</v>
      </c>
      <c r="BZ106">
        <v>55</v>
      </c>
      <c r="CA106">
        <v>8</v>
      </c>
      <c r="CB106">
        <v>7</v>
      </c>
      <c r="CC106">
        <v>999</v>
      </c>
      <c r="CD106">
        <v>999</v>
      </c>
      <c r="CE106">
        <v>999</v>
      </c>
    </row>
    <row r="107" spans="1:83" x14ac:dyDescent="0.2">
      <c r="A107">
        <v>29</v>
      </c>
      <c r="B107">
        <v>87</v>
      </c>
      <c r="C107">
        <v>38</v>
      </c>
      <c r="D107">
        <v>10</v>
      </c>
      <c r="E107">
        <v>27</v>
      </c>
      <c r="I107">
        <v>26</v>
      </c>
      <c r="J107">
        <v>25</v>
      </c>
      <c r="K107">
        <v>5</v>
      </c>
      <c r="L107">
        <v>4</v>
      </c>
      <c r="M107">
        <v>9</v>
      </c>
      <c r="P107">
        <v>601</v>
      </c>
      <c r="Q107">
        <v>4340</v>
      </c>
      <c r="U107">
        <v>103</v>
      </c>
      <c r="V107">
        <v>3040</v>
      </c>
      <c r="W107">
        <v>3200</v>
      </c>
      <c r="AA107">
        <v>7940</v>
      </c>
      <c r="AB107">
        <v>4040</v>
      </c>
      <c r="AC107">
        <v>4640</v>
      </c>
      <c r="AD107">
        <v>11940</v>
      </c>
      <c r="AE107">
        <v>8040</v>
      </c>
      <c r="AG107">
        <v>10</v>
      </c>
      <c r="AH107">
        <v>5</v>
      </c>
      <c r="AI107">
        <v>4</v>
      </c>
      <c r="AJ107">
        <v>3</v>
      </c>
      <c r="AK107">
        <v>3</v>
      </c>
      <c r="AN107">
        <v>8</v>
      </c>
      <c r="AO107">
        <v>13</v>
      </c>
      <c r="AP107">
        <v>6</v>
      </c>
      <c r="AQ107">
        <v>3</v>
      </c>
      <c r="AR107">
        <v>7</v>
      </c>
      <c r="AV107">
        <v>17</v>
      </c>
      <c r="AW107">
        <v>34</v>
      </c>
      <c r="AX107">
        <v>5</v>
      </c>
      <c r="AY107">
        <v>4</v>
      </c>
      <c r="AZ107">
        <v>8</v>
      </c>
      <c r="BC107">
        <v>10</v>
      </c>
      <c r="BD107">
        <v>8</v>
      </c>
      <c r="BE107">
        <v>14</v>
      </c>
      <c r="BF107">
        <v>11</v>
      </c>
      <c r="BG107">
        <v>14</v>
      </c>
      <c r="BJ107">
        <v>49</v>
      </c>
      <c r="BK107">
        <v>68</v>
      </c>
      <c r="BL107">
        <v>41</v>
      </c>
      <c r="BM107">
        <v>41</v>
      </c>
      <c r="BN107">
        <v>68</v>
      </c>
      <c r="BQ107">
        <v>603</v>
      </c>
      <c r="BR107">
        <v>6</v>
      </c>
      <c r="BS107">
        <v>2</v>
      </c>
      <c r="BT107">
        <v>14</v>
      </c>
      <c r="BU107">
        <v>4</v>
      </c>
      <c r="BV107">
        <v>1</v>
      </c>
      <c r="BY107">
        <v>603</v>
      </c>
      <c r="BZ107">
        <v>85</v>
      </c>
      <c r="CA107">
        <v>8</v>
      </c>
      <c r="CB107">
        <v>8</v>
      </c>
      <c r="CC107">
        <v>999</v>
      </c>
      <c r="CD107">
        <v>999</v>
      </c>
      <c r="CE107">
        <v>999</v>
      </c>
    </row>
    <row r="108" spans="1:83" x14ac:dyDescent="0.2">
      <c r="A108">
        <v>63</v>
      </c>
      <c r="B108">
        <v>18</v>
      </c>
      <c r="C108">
        <v>11</v>
      </c>
      <c r="D108">
        <v>29</v>
      </c>
      <c r="E108">
        <v>43</v>
      </c>
      <c r="I108">
        <v>40</v>
      </c>
      <c r="J108">
        <v>20</v>
      </c>
      <c r="K108">
        <v>6</v>
      </c>
      <c r="L108">
        <v>8</v>
      </c>
      <c r="M108">
        <v>6</v>
      </c>
      <c r="P108">
        <v>602</v>
      </c>
      <c r="Q108">
        <v>7240</v>
      </c>
      <c r="U108">
        <v>104</v>
      </c>
      <c r="V108">
        <v>4540</v>
      </c>
      <c r="W108">
        <v>4400</v>
      </c>
      <c r="AA108">
        <v>6240</v>
      </c>
      <c r="AB108">
        <v>11440</v>
      </c>
      <c r="AC108">
        <v>6240</v>
      </c>
      <c r="AD108">
        <v>3640</v>
      </c>
      <c r="AE108">
        <v>4740</v>
      </c>
      <c r="AG108">
        <v>6</v>
      </c>
      <c r="AH108">
        <v>4</v>
      </c>
      <c r="AI108">
        <v>3</v>
      </c>
      <c r="AJ108">
        <v>4</v>
      </c>
      <c r="AK108">
        <v>1</v>
      </c>
      <c r="AN108">
        <v>17</v>
      </c>
      <c r="AO108">
        <v>18</v>
      </c>
      <c r="AP108">
        <v>3</v>
      </c>
      <c r="AQ108">
        <v>3</v>
      </c>
      <c r="AR108">
        <v>11</v>
      </c>
      <c r="AV108">
        <v>41</v>
      </c>
      <c r="AW108">
        <v>13</v>
      </c>
      <c r="AX108">
        <v>5</v>
      </c>
      <c r="AY108">
        <v>8</v>
      </c>
      <c r="AZ108">
        <v>9</v>
      </c>
      <c r="BC108">
        <v>10</v>
      </c>
      <c r="BD108">
        <v>10</v>
      </c>
      <c r="BE108">
        <v>8</v>
      </c>
      <c r="BF108">
        <v>5</v>
      </c>
      <c r="BG108">
        <v>7</v>
      </c>
      <c r="BJ108">
        <v>133</v>
      </c>
      <c r="BK108">
        <v>77</v>
      </c>
      <c r="BL108">
        <v>49</v>
      </c>
      <c r="BM108">
        <v>41</v>
      </c>
      <c r="BN108">
        <v>36</v>
      </c>
      <c r="BQ108">
        <v>604</v>
      </c>
      <c r="BR108">
        <v>6</v>
      </c>
      <c r="BS108">
        <v>4</v>
      </c>
      <c r="BT108">
        <v>25</v>
      </c>
      <c r="BU108">
        <v>5</v>
      </c>
      <c r="BV108">
        <v>1</v>
      </c>
      <c r="BY108">
        <v>604</v>
      </c>
      <c r="BZ108">
        <v>55</v>
      </c>
      <c r="CA108">
        <v>8</v>
      </c>
      <c r="CB108">
        <v>6</v>
      </c>
      <c r="CC108">
        <v>999</v>
      </c>
      <c r="CD108">
        <v>999</v>
      </c>
      <c r="CE108">
        <v>999</v>
      </c>
    </row>
    <row r="109" spans="1:83" x14ac:dyDescent="0.2">
      <c r="A109">
        <v>54</v>
      </c>
      <c r="B109">
        <v>39</v>
      </c>
      <c r="C109">
        <v>21</v>
      </c>
      <c r="D109">
        <v>13</v>
      </c>
      <c r="E109">
        <v>31</v>
      </c>
      <c r="I109">
        <v>8</v>
      </c>
      <c r="J109">
        <v>37</v>
      </c>
      <c r="K109">
        <v>33</v>
      </c>
      <c r="L109">
        <v>3</v>
      </c>
      <c r="M109">
        <v>13</v>
      </c>
      <c r="P109">
        <v>603</v>
      </c>
      <c r="Q109">
        <v>13640</v>
      </c>
      <c r="U109">
        <v>105</v>
      </c>
      <c r="V109">
        <v>5040</v>
      </c>
      <c r="W109">
        <v>4200</v>
      </c>
      <c r="AA109">
        <v>5640</v>
      </c>
      <c r="AB109">
        <v>10940</v>
      </c>
      <c r="AC109">
        <v>24240</v>
      </c>
      <c r="AD109">
        <v>6240</v>
      </c>
      <c r="AE109">
        <v>16140</v>
      </c>
      <c r="AG109">
        <v>3</v>
      </c>
      <c r="AH109">
        <v>5</v>
      </c>
      <c r="AI109">
        <v>4</v>
      </c>
      <c r="AJ109">
        <v>4</v>
      </c>
      <c r="AK109">
        <v>10</v>
      </c>
      <c r="AN109">
        <v>10</v>
      </c>
      <c r="AO109">
        <v>17</v>
      </c>
      <c r="AP109">
        <v>10</v>
      </c>
      <c r="AQ109">
        <v>3</v>
      </c>
      <c r="AR109">
        <v>13</v>
      </c>
      <c r="AV109">
        <v>8</v>
      </c>
      <c r="AW109">
        <v>21</v>
      </c>
      <c r="AX109">
        <v>22</v>
      </c>
      <c r="AY109">
        <v>2</v>
      </c>
      <c r="AZ109">
        <v>7</v>
      </c>
      <c r="BC109">
        <v>10</v>
      </c>
      <c r="BD109">
        <v>10</v>
      </c>
      <c r="BE109">
        <v>8</v>
      </c>
      <c r="BF109">
        <v>13</v>
      </c>
      <c r="BG109">
        <v>16</v>
      </c>
      <c r="BJ109">
        <v>79</v>
      </c>
      <c r="BK109">
        <v>117</v>
      </c>
      <c r="BL109">
        <v>85</v>
      </c>
      <c r="BM109">
        <v>41</v>
      </c>
      <c r="BN109">
        <v>77</v>
      </c>
      <c r="BQ109">
        <v>605</v>
      </c>
      <c r="BR109">
        <v>7</v>
      </c>
      <c r="BS109">
        <v>6</v>
      </c>
      <c r="BT109">
        <v>14</v>
      </c>
      <c r="BU109">
        <v>1</v>
      </c>
      <c r="BV109">
        <v>74</v>
      </c>
      <c r="BY109">
        <v>605</v>
      </c>
      <c r="BZ109">
        <v>44</v>
      </c>
      <c r="CA109">
        <v>12</v>
      </c>
      <c r="CB109">
        <v>5</v>
      </c>
      <c r="CC109">
        <v>999</v>
      </c>
      <c r="CD109">
        <v>999</v>
      </c>
      <c r="CE109">
        <v>999</v>
      </c>
    </row>
    <row r="110" spans="1:83" x14ac:dyDescent="0.2">
      <c r="A110">
        <v>68</v>
      </c>
      <c r="B110">
        <v>50</v>
      </c>
      <c r="C110">
        <v>67</v>
      </c>
      <c r="D110">
        <v>51</v>
      </c>
      <c r="E110">
        <v>33</v>
      </c>
      <c r="I110">
        <v>30</v>
      </c>
      <c r="J110">
        <v>36</v>
      </c>
      <c r="K110">
        <v>69</v>
      </c>
      <c r="L110">
        <v>15</v>
      </c>
      <c r="M110">
        <v>6</v>
      </c>
      <c r="P110">
        <v>604</v>
      </c>
      <c r="Q110">
        <v>9240</v>
      </c>
      <c r="U110">
        <v>106</v>
      </c>
      <c r="V110">
        <v>2840</v>
      </c>
      <c r="W110">
        <v>2800</v>
      </c>
      <c r="AA110">
        <v>8440</v>
      </c>
      <c r="AB110">
        <v>9840</v>
      </c>
      <c r="AC110">
        <v>13840</v>
      </c>
      <c r="AD110">
        <v>12640</v>
      </c>
      <c r="AE110">
        <v>11740</v>
      </c>
      <c r="AG110">
        <v>4</v>
      </c>
      <c r="AH110">
        <v>6</v>
      </c>
      <c r="AI110">
        <v>8</v>
      </c>
      <c r="AJ110">
        <v>41</v>
      </c>
      <c r="AK110">
        <v>4</v>
      </c>
      <c r="AN110">
        <v>14</v>
      </c>
      <c r="AO110">
        <v>16</v>
      </c>
      <c r="AP110">
        <v>17</v>
      </c>
      <c r="AQ110">
        <v>13</v>
      </c>
      <c r="AR110">
        <v>3</v>
      </c>
      <c r="AV110">
        <v>21</v>
      </c>
      <c r="AW110">
        <v>21</v>
      </c>
      <c r="AX110">
        <v>76</v>
      </c>
      <c r="AY110">
        <v>89</v>
      </c>
      <c r="AZ110">
        <v>7</v>
      </c>
      <c r="BC110">
        <v>13</v>
      </c>
      <c r="BD110">
        <v>9</v>
      </c>
      <c r="BE110">
        <v>3</v>
      </c>
      <c r="BF110">
        <v>6</v>
      </c>
      <c r="BG110">
        <v>7</v>
      </c>
      <c r="BJ110">
        <v>74</v>
      </c>
      <c r="BK110">
        <v>98</v>
      </c>
      <c r="BL110">
        <v>60</v>
      </c>
      <c r="BM110">
        <v>47</v>
      </c>
      <c r="BN110">
        <v>60</v>
      </c>
      <c r="BQ110">
        <v>606</v>
      </c>
      <c r="BR110">
        <v>8</v>
      </c>
      <c r="BS110">
        <v>5</v>
      </c>
      <c r="BT110">
        <v>7</v>
      </c>
      <c r="BU110">
        <v>2</v>
      </c>
      <c r="BV110">
        <v>1</v>
      </c>
      <c r="BY110">
        <v>606</v>
      </c>
      <c r="BZ110">
        <v>52</v>
      </c>
      <c r="CA110">
        <v>7</v>
      </c>
      <c r="CB110">
        <v>8</v>
      </c>
      <c r="CC110">
        <v>992</v>
      </c>
      <c r="CD110">
        <v>999</v>
      </c>
      <c r="CE110">
        <v>999</v>
      </c>
    </row>
    <row r="111" spans="1:83" x14ac:dyDescent="0.2">
      <c r="A111">
        <v>6</v>
      </c>
      <c r="B111">
        <v>15</v>
      </c>
      <c r="C111">
        <v>43</v>
      </c>
      <c r="D111">
        <v>75</v>
      </c>
      <c r="E111">
        <v>56</v>
      </c>
      <c r="I111">
        <v>4</v>
      </c>
      <c r="J111">
        <v>32</v>
      </c>
      <c r="K111">
        <v>13</v>
      </c>
      <c r="L111">
        <v>68</v>
      </c>
      <c r="M111">
        <v>19</v>
      </c>
      <c r="P111">
        <v>605</v>
      </c>
      <c r="Q111">
        <v>8240</v>
      </c>
      <c r="U111">
        <v>107</v>
      </c>
      <c r="V111">
        <v>4640</v>
      </c>
      <c r="W111">
        <v>4200</v>
      </c>
      <c r="AA111">
        <v>12440</v>
      </c>
      <c r="AB111">
        <v>11240</v>
      </c>
      <c r="AC111">
        <v>19140</v>
      </c>
      <c r="AD111">
        <v>11140</v>
      </c>
      <c r="AE111">
        <v>10040</v>
      </c>
      <c r="AG111">
        <v>3</v>
      </c>
      <c r="AH111">
        <v>21</v>
      </c>
      <c r="AI111">
        <v>7</v>
      </c>
      <c r="AJ111">
        <v>9</v>
      </c>
      <c r="AK111">
        <v>4</v>
      </c>
      <c r="AN111">
        <v>1</v>
      </c>
      <c r="AO111">
        <v>9</v>
      </c>
      <c r="AP111">
        <v>8</v>
      </c>
      <c r="AQ111">
        <v>22</v>
      </c>
      <c r="AR111">
        <v>23</v>
      </c>
      <c r="AV111">
        <v>1</v>
      </c>
      <c r="AW111">
        <v>29</v>
      </c>
      <c r="AX111">
        <v>18</v>
      </c>
      <c r="AY111">
        <v>104</v>
      </c>
      <c r="AZ111">
        <v>12</v>
      </c>
      <c r="BC111">
        <v>7</v>
      </c>
      <c r="BD111">
        <v>8</v>
      </c>
      <c r="BE111">
        <v>8</v>
      </c>
      <c r="BF111">
        <v>10</v>
      </c>
      <c r="BG111">
        <v>7</v>
      </c>
      <c r="BJ111">
        <v>25</v>
      </c>
      <c r="BK111">
        <v>41</v>
      </c>
      <c r="BL111">
        <v>33</v>
      </c>
      <c r="BM111">
        <v>112</v>
      </c>
      <c r="BN111">
        <v>58</v>
      </c>
      <c r="BQ111">
        <v>607</v>
      </c>
      <c r="BR111">
        <v>24</v>
      </c>
      <c r="BS111">
        <v>19</v>
      </c>
      <c r="BT111">
        <v>45</v>
      </c>
      <c r="BU111">
        <v>7</v>
      </c>
      <c r="BV111">
        <v>151.6</v>
      </c>
      <c r="BY111">
        <v>607</v>
      </c>
      <c r="BZ111">
        <v>104</v>
      </c>
      <c r="CA111">
        <v>23</v>
      </c>
      <c r="CB111">
        <v>24</v>
      </c>
      <c r="CC111">
        <v>991</v>
      </c>
      <c r="CD111">
        <v>999</v>
      </c>
      <c r="CE111">
        <v>999</v>
      </c>
    </row>
    <row r="112" spans="1:83" x14ac:dyDescent="0.2">
      <c r="A112">
        <v>62</v>
      </c>
      <c r="B112">
        <v>178</v>
      </c>
      <c r="C112">
        <v>74</v>
      </c>
      <c r="D112">
        <v>59</v>
      </c>
      <c r="E112">
        <v>18</v>
      </c>
      <c r="I112">
        <v>7</v>
      </c>
      <c r="J112">
        <v>20</v>
      </c>
      <c r="K112">
        <v>44</v>
      </c>
      <c r="L112">
        <v>236</v>
      </c>
      <c r="M112">
        <v>17</v>
      </c>
      <c r="P112">
        <v>606</v>
      </c>
      <c r="Q112">
        <v>10340</v>
      </c>
      <c r="U112">
        <v>108</v>
      </c>
      <c r="V112">
        <v>3140</v>
      </c>
      <c r="W112">
        <v>3300</v>
      </c>
      <c r="AA112">
        <v>13540</v>
      </c>
      <c r="AB112">
        <v>12440</v>
      </c>
      <c r="AC112">
        <v>10240</v>
      </c>
      <c r="AD112">
        <v>23740</v>
      </c>
      <c r="AE112">
        <v>11740</v>
      </c>
      <c r="AG112">
        <v>7</v>
      </c>
      <c r="AH112">
        <v>6</v>
      </c>
      <c r="AI112">
        <v>5</v>
      </c>
      <c r="AJ112">
        <v>21</v>
      </c>
      <c r="AK112">
        <v>3</v>
      </c>
      <c r="AN112">
        <v>10</v>
      </c>
      <c r="AO112">
        <v>59</v>
      </c>
      <c r="AP112">
        <v>21</v>
      </c>
      <c r="AQ112">
        <v>83</v>
      </c>
      <c r="AR112">
        <v>6</v>
      </c>
      <c r="AV112">
        <v>5</v>
      </c>
      <c r="AW112">
        <v>19</v>
      </c>
      <c r="AX112">
        <v>18</v>
      </c>
      <c r="AY112">
        <v>518</v>
      </c>
      <c r="AZ112">
        <v>7</v>
      </c>
      <c r="BC112">
        <v>8</v>
      </c>
      <c r="BD112">
        <v>14</v>
      </c>
      <c r="BE112">
        <v>8</v>
      </c>
      <c r="BF112">
        <v>5</v>
      </c>
      <c r="BG112">
        <v>7</v>
      </c>
      <c r="BJ112">
        <v>47</v>
      </c>
      <c r="BK112">
        <v>58</v>
      </c>
      <c r="BL112">
        <v>104</v>
      </c>
      <c r="BM112">
        <v>142</v>
      </c>
      <c r="BN112">
        <v>47</v>
      </c>
      <c r="BQ112">
        <v>608</v>
      </c>
      <c r="BR112">
        <v>6</v>
      </c>
      <c r="BS112">
        <v>5</v>
      </c>
      <c r="BT112">
        <v>43</v>
      </c>
      <c r="BU112">
        <v>8</v>
      </c>
      <c r="BV112">
        <v>117.11</v>
      </c>
      <c r="BY112">
        <v>608</v>
      </c>
      <c r="BZ112">
        <v>66</v>
      </c>
      <c r="CA112">
        <v>14</v>
      </c>
      <c r="CB112">
        <v>13</v>
      </c>
      <c r="CC112">
        <v>991</v>
      </c>
      <c r="CD112">
        <v>999</v>
      </c>
      <c r="CE112">
        <v>999</v>
      </c>
    </row>
    <row r="113" spans="1:83" x14ac:dyDescent="0.2">
      <c r="A113">
        <v>8</v>
      </c>
      <c r="B113">
        <v>81</v>
      </c>
      <c r="C113">
        <v>98</v>
      </c>
      <c r="D113">
        <v>252</v>
      </c>
      <c r="E113">
        <v>75</v>
      </c>
      <c r="I113">
        <v>6</v>
      </c>
      <c r="J113">
        <v>4</v>
      </c>
      <c r="K113">
        <v>7</v>
      </c>
      <c r="L113">
        <v>15</v>
      </c>
      <c r="M113">
        <v>34</v>
      </c>
      <c r="P113">
        <v>607</v>
      </c>
      <c r="Q113">
        <v>5240</v>
      </c>
      <c r="U113">
        <v>109</v>
      </c>
      <c r="V113">
        <v>8640</v>
      </c>
      <c r="W113">
        <v>8700</v>
      </c>
      <c r="AA113">
        <v>9140</v>
      </c>
      <c r="AB113">
        <v>15840</v>
      </c>
      <c r="AC113">
        <v>4540</v>
      </c>
      <c r="AD113">
        <v>9240</v>
      </c>
      <c r="AE113">
        <v>12540</v>
      </c>
      <c r="AG113">
        <v>5</v>
      </c>
      <c r="AH113">
        <v>3</v>
      </c>
      <c r="AI113">
        <v>3</v>
      </c>
      <c r="AJ113">
        <v>6</v>
      </c>
      <c r="AK113">
        <v>9</v>
      </c>
      <c r="AN113">
        <v>4</v>
      </c>
      <c r="AO113">
        <v>4</v>
      </c>
      <c r="AP113">
        <v>19</v>
      </c>
      <c r="AQ113">
        <v>68</v>
      </c>
      <c r="AR113">
        <v>17</v>
      </c>
      <c r="AV113">
        <v>4</v>
      </c>
      <c r="AW113">
        <v>9</v>
      </c>
      <c r="AX113">
        <v>2</v>
      </c>
      <c r="AY113">
        <v>6</v>
      </c>
      <c r="AZ113">
        <v>39</v>
      </c>
      <c r="BC113">
        <v>6</v>
      </c>
      <c r="BD113">
        <v>6</v>
      </c>
      <c r="BE113">
        <v>10</v>
      </c>
      <c r="BF113">
        <v>15</v>
      </c>
      <c r="BG113">
        <v>4</v>
      </c>
      <c r="BJ113">
        <v>33</v>
      </c>
      <c r="BK113">
        <v>30</v>
      </c>
      <c r="BL113">
        <v>58</v>
      </c>
      <c r="BM113">
        <v>74</v>
      </c>
      <c r="BN113">
        <v>71</v>
      </c>
      <c r="BQ113">
        <v>609</v>
      </c>
      <c r="BR113">
        <v>5</v>
      </c>
      <c r="BS113">
        <v>4</v>
      </c>
      <c r="BT113">
        <v>16</v>
      </c>
      <c r="BU113">
        <v>4</v>
      </c>
      <c r="BV113">
        <v>1</v>
      </c>
      <c r="BY113">
        <v>609</v>
      </c>
      <c r="BZ113">
        <v>87</v>
      </c>
      <c r="CA113">
        <v>12</v>
      </c>
      <c r="CB113">
        <v>13</v>
      </c>
      <c r="CC113">
        <v>999</v>
      </c>
      <c r="CD113">
        <v>999</v>
      </c>
      <c r="CE113">
        <v>999</v>
      </c>
    </row>
    <row r="114" spans="1:83" x14ac:dyDescent="0.2">
      <c r="A114">
        <v>72</v>
      </c>
      <c r="B114">
        <v>296</v>
      </c>
      <c r="C114">
        <v>315</v>
      </c>
      <c r="D114">
        <v>235</v>
      </c>
      <c r="E114">
        <v>41</v>
      </c>
      <c r="I114">
        <v>12</v>
      </c>
      <c r="J114">
        <v>26</v>
      </c>
      <c r="K114">
        <v>30</v>
      </c>
      <c r="L114">
        <v>46</v>
      </c>
      <c r="M114">
        <v>7</v>
      </c>
      <c r="P114">
        <v>608</v>
      </c>
      <c r="Q114">
        <v>8640</v>
      </c>
      <c r="U114">
        <v>110</v>
      </c>
      <c r="V114">
        <v>9540</v>
      </c>
      <c r="W114">
        <v>8500</v>
      </c>
      <c r="AA114">
        <v>9140</v>
      </c>
      <c r="AB114">
        <v>8040</v>
      </c>
      <c r="AC114">
        <v>6740</v>
      </c>
      <c r="AD114">
        <v>4740</v>
      </c>
      <c r="AE114">
        <v>18240</v>
      </c>
      <c r="AG114">
        <v>9</v>
      </c>
      <c r="AH114">
        <v>12</v>
      </c>
      <c r="AI114">
        <v>14</v>
      </c>
      <c r="AJ114">
        <v>5</v>
      </c>
      <c r="AK114">
        <v>13</v>
      </c>
      <c r="AN114">
        <v>12</v>
      </c>
      <c r="AO114">
        <v>105</v>
      </c>
      <c r="AP114">
        <v>161</v>
      </c>
      <c r="AQ114">
        <v>58</v>
      </c>
      <c r="AR114">
        <v>10</v>
      </c>
      <c r="AV114">
        <v>13</v>
      </c>
      <c r="AW114">
        <v>15</v>
      </c>
      <c r="AX114">
        <v>17</v>
      </c>
      <c r="AY114">
        <v>17</v>
      </c>
      <c r="AZ114">
        <v>11</v>
      </c>
      <c r="BC114">
        <v>6</v>
      </c>
      <c r="BD114">
        <v>16</v>
      </c>
      <c r="BE114">
        <v>14</v>
      </c>
      <c r="BF114">
        <v>6</v>
      </c>
      <c r="BG114">
        <v>6</v>
      </c>
      <c r="BJ114">
        <v>52</v>
      </c>
      <c r="BK114">
        <v>77</v>
      </c>
      <c r="BL114">
        <v>79</v>
      </c>
      <c r="BM114">
        <v>98</v>
      </c>
      <c r="BN114">
        <v>33</v>
      </c>
      <c r="BQ114">
        <v>610</v>
      </c>
      <c r="BR114">
        <v>21</v>
      </c>
      <c r="BS114">
        <v>3</v>
      </c>
      <c r="BT114">
        <v>125</v>
      </c>
      <c r="BU114">
        <v>153</v>
      </c>
      <c r="BV114">
        <v>1</v>
      </c>
      <c r="BY114">
        <v>610</v>
      </c>
      <c r="BZ114">
        <v>63</v>
      </c>
      <c r="CA114">
        <v>7</v>
      </c>
      <c r="CB114">
        <v>35</v>
      </c>
      <c r="CC114">
        <v>999</v>
      </c>
      <c r="CD114">
        <v>999</v>
      </c>
      <c r="CE114">
        <v>999</v>
      </c>
    </row>
    <row r="115" spans="1:83" x14ac:dyDescent="0.2">
      <c r="A115">
        <v>14</v>
      </c>
      <c r="B115">
        <v>5</v>
      </c>
      <c r="C115">
        <v>37</v>
      </c>
      <c r="D115">
        <v>28</v>
      </c>
      <c r="E115">
        <v>81</v>
      </c>
      <c r="I115">
        <v>2</v>
      </c>
      <c r="J115">
        <v>2</v>
      </c>
      <c r="K115">
        <v>10</v>
      </c>
      <c r="L115">
        <v>11</v>
      </c>
      <c r="M115">
        <v>30</v>
      </c>
      <c r="P115">
        <v>609</v>
      </c>
      <c r="Q115">
        <v>11640</v>
      </c>
      <c r="U115">
        <v>111</v>
      </c>
      <c r="V115">
        <v>9540</v>
      </c>
      <c r="W115">
        <v>8900</v>
      </c>
      <c r="AA115">
        <v>9240</v>
      </c>
      <c r="AB115">
        <v>1640</v>
      </c>
      <c r="AC115">
        <v>3440</v>
      </c>
      <c r="AD115">
        <v>4940</v>
      </c>
      <c r="AE115">
        <v>5840</v>
      </c>
      <c r="AG115">
        <v>4</v>
      </c>
      <c r="AH115">
        <v>3</v>
      </c>
      <c r="AI115">
        <v>7</v>
      </c>
      <c r="AJ115">
        <v>5</v>
      </c>
      <c r="AK115">
        <v>8</v>
      </c>
      <c r="AN115">
        <v>7</v>
      </c>
      <c r="AO115">
        <v>4</v>
      </c>
      <c r="AP115">
        <v>10</v>
      </c>
      <c r="AQ115">
        <v>8</v>
      </c>
      <c r="AR115">
        <v>18</v>
      </c>
      <c r="AV115">
        <v>1</v>
      </c>
      <c r="AW115">
        <v>1</v>
      </c>
      <c r="AX115">
        <v>5</v>
      </c>
      <c r="AY115">
        <v>7</v>
      </c>
      <c r="AZ115">
        <v>38</v>
      </c>
      <c r="BC115">
        <v>4</v>
      </c>
      <c r="BD115">
        <v>5</v>
      </c>
      <c r="BE115">
        <v>8</v>
      </c>
      <c r="BF115">
        <v>7</v>
      </c>
      <c r="BG115">
        <v>4</v>
      </c>
      <c r="BJ115">
        <v>22</v>
      </c>
      <c r="BK115">
        <v>22</v>
      </c>
      <c r="BL115">
        <v>63</v>
      </c>
      <c r="BM115">
        <v>49</v>
      </c>
      <c r="BN115">
        <v>93</v>
      </c>
      <c r="BQ115">
        <v>611</v>
      </c>
      <c r="BR115">
        <v>14</v>
      </c>
      <c r="BS115">
        <v>12</v>
      </c>
      <c r="BT115">
        <v>14</v>
      </c>
      <c r="BU115">
        <v>7</v>
      </c>
      <c r="BV115">
        <v>1</v>
      </c>
      <c r="BY115">
        <v>611</v>
      </c>
      <c r="BZ115">
        <v>49</v>
      </c>
      <c r="CA115">
        <v>5</v>
      </c>
      <c r="CB115">
        <v>7</v>
      </c>
      <c r="CC115">
        <v>999</v>
      </c>
      <c r="CD115">
        <v>999</v>
      </c>
      <c r="CE115">
        <v>999</v>
      </c>
    </row>
    <row r="116" spans="1:83" x14ac:dyDescent="0.2">
      <c r="A116">
        <v>23</v>
      </c>
      <c r="B116">
        <v>31</v>
      </c>
      <c r="C116">
        <v>24</v>
      </c>
      <c r="D116">
        <v>75</v>
      </c>
      <c r="E116">
        <v>7</v>
      </c>
      <c r="I116">
        <v>20</v>
      </c>
      <c r="J116">
        <v>14</v>
      </c>
      <c r="K116">
        <v>116</v>
      </c>
      <c r="L116">
        <v>241</v>
      </c>
      <c r="M116">
        <v>19</v>
      </c>
      <c r="P116">
        <v>610</v>
      </c>
      <c r="Q116">
        <v>9240</v>
      </c>
      <c r="U116">
        <v>112</v>
      </c>
      <c r="V116">
        <v>6040</v>
      </c>
      <c r="W116">
        <v>5700</v>
      </c>
      <c r="AA116">
        <v>7440</v>
      </c>
      <c r="AB116">
        <v>14640</v>
      </c>
      <c r="AC116">
        <v>8640</v>
      </c>
      <c r="AD116">
        <v>10640</v>
      </c>
      <c r="AE116">
        <v>14640</v>
      </c>
      <c r="AG116">
        <v>9</v>
      </c>
      <c r="AH116">
        <v>5</v>
      </c>
      <c r="AI116">
        <v>8</v>
      </c>
      <c r="AJ116">
        <v>20</v>
      </c>
      <c r="AK116">
        <v>10</v>
      </c>
      <c r="AN116">
        <v>8</v>
      </c>
      <c r="AO116">
        <v>11</v>
      </c>
      <c r="AP116">
        <v>32</v>
      </c>
      <c r="AQ116">
        <v>32</v>
      </c>
      <c r="AR116">
        <v>14</v>
      </c>
      <c r="AV116">
        <v>11</v>
      </c>
      <c r="AW116">
        <v>3</v>
      </c>
      <c r="AX116">
        <v>132</v>
      </c>
      <c r="AY116">
        <v>259</v>
      </c>
      <c r="AZ116">
        <v>16</v>
      </c>
      <c r="BC116">
        <v>6</v>
      </c>
      <c r="BD116">
        <v>8</v>
      </c>
      <c r="BE116">
        <v>6</v>
      </c>
      <c r="BF116">
        <v>6</v>
      </c>
      <c r="BG116">
        <v>6</v>
      </c>
      <c r="BJ116">
        <v>41</v>
      </c>
      <c r="BK116">
        <v>49</v>
      </c>
      <c r="BL116">
        <v>49</v>
      </c>
      <c r="BM116">
        <v>60</v>
      </c>
      <c r="BN116">
        <v>41</v>
      </c>
      <c r="BQ116">
        <v>612</v>
      </c>
      <c r="BR116">
        <v>6</v>
      </c>
      <c r="BS116">
        <v>2</v>
      </c>
      <c r="BT116">
        <v>109</v>
      </c>
      <c r="BU116">
        <v>124</v>
      </c>
      <c r="BV116">
        <v>1</v>
      </c>
      <c r="BY116">
        <v>612</v>
      </c>
      <c r="BZ116">
        <v>52</v>
      </c>
      <c r="CA116">
        <v>7</v>
      </c>
      <c r="CB116">
        <v>6</v>
      </c>
      <c r="CC116">
        <v>999</v>
      </c>
      <c r="CD116">
        <v>999</v>
      </c>
      <c r="CE116">
        <v>999</v>
      </c>
    </row>
    <row r="117" spans="1:83" x14ac:dyDescent="0.2">
      <c r="A117">
        <v>26</v>
      </c>
      <c r="B117">
        <v>45</v>
      </c>
      <c r="C117">
        <v>46</v>
      </c>
      <c r="D117">
        <v>12</v>
      </c>
      <c r="E117">
        <v>28</v>
      </c>
      <c r="I117">
        <v>16</v>
      </c>
      <c r="J117">
        <v>92</v>
      </c>
      <c r="K117">
        <v>38</v>
      </c>
      <c r="L117">
        <v>54</v>
      </c>
      <c r="M117">
        <v>8</v>
      </c>
      <c r="P117">
        <v>611</v>
      </c>
      <c r="Q117">
        <v>19740</v>
      </c>
      <c r="U117">
        <v>113</v>
      </c>
      <c r="V117">
        <v>3940</v>
      </c>
      <c r="W117">
        <v>4100</v>
      </c>
      <c r="AA117">
        <v>7640</v>
      </c>
      <c r="AB117">
        <v>11440</v>
      </c>
      <c r="AC117">
        <v>8940</v>
      </c>
      <c r="AD117">
        <v>9340</v>
      </c>
      <c r="AE117">
        <v>5640</v>
      </c>
      <c r="AG117">
        <v>5</v>
      </c>
      <c r="AH117">
        <v>7</v>
      </c>
      <c r="AI117">
        <v>14</v>
      </c>
      <c r="AJ117">
        <v>8</v>
      </c>
      <c r="AK117">
        <v>3</v>
      </c>
      <c r="AN117">
        <v>12</v>
      </c>
      <c r="AO117">
        <v>17</v>
      </c>
      <c r="AP117">
        <v>8</v>
      </c>
      <c r="AQ117">
        <v>7</v>
      </c>
      <c r="AR117">
        <v>3</v>
      </c>
      <c r="AV117">
        <v>6</v>
      </c>
      <c r="AW117">
        <v>19</v>
      </c>
      <c r="AX117">
        <v>39</v>
      </c>
      <c r="AY117">
        <v>15</v>
      </c>
      <c r="AZ117">
        <v>11</v>
      </c>
      <c r="BC117">
        <v>11</v>
      </c>
      <c r="BD117">
        <v>9</v>
      </c>
      <c r="BE117">
        <v>6</v>
      </c>
      <c r="BF117">
        <v>9</v>
      </c>
      <c r="BG117">
        <v>8</v>
      </c>
      <c r="BJ117">
        <v>77</v>
      </c>
      <c r="BK117">
        <v>87</v>
      </c>
      <c r="BL117">
        <v>79</v>
      </c>
      <c r="BM117">
        <v>55</v>
      </c>
      <c r="BN117">
        <v>25</v>
      </c>
      <c r="BQ117">
        <v>613</v>
      </c>
      <c r="BR117">
        <v>6</v>
      </c>
      <c r="BS117">
        <v>2</v>
      </c>
      <c r="BT117">
        <v>13</v>
      </c>
      <c r="BU117">
        <v>2</v>
      </c>
      <c r="BV117">
        <v>1</v>
      </c>
      <c r="BY117">
        <v>613</v>
      </c>
      <c r="BZ117">
        <v>20</v>
      </c>
      <c r="CA117">
        <v>2</v>
      </c>
      <c r="CB117">
        <v>3</v>
      </c>
      <c r="CC117">
        <v>999</v>
      </c>
      <c r="CD117">
        <v>999</v>
      </c>
      <c r="CE117">
        <v>999</v>
      </c>
    </row>
    <row r="118" spans="1:83" x14ac:dyDescent="0.2">
      <c r="A118">
        <v>45</v>
      </c>
      <c r="B118">
        <v>101</v>
      </c>
      <c r="C118">
        <v>33</v>
      </c>
      <c r="D118">
        <v>23</v>
      </c>
      <c r="E118">
        <v>46</v>
      </c>
      <c r="I118">
        <v>17</v>
      </c>
      <c r="J118">
        <v>55</v>
      </c>
      <c r="K118">
        <v>8</v>
      </c>
      <c r="L118">
        <v>3</v>
      </c>
      <c r="M118">
        <v>23</v>
      </c>
      <c r="P118">
        <v>612</v>
      </c>
      <c r="Q118">
        <v>16740</v>
      </c>
      <c r="U118">
        <v>114</v>
      </c>
      <c r="V118">
        <v>4340</v>
      </c>
      <c r="W118">
        <v>3900</v>
      </c>
      <c r="AA118">
        <v>5740</v>
      </c>
      <c r="AB118">
        <v>6340</v>
      </c>
      <c r="AC118">
        <v>10940</v>
      </c>
      <c r="AD118">
        <v>8540</v>
      </c>
      <c r="AE118">
        <v>8340</v>
      </c>
      <c r="AG118">
        <v>5</v>
      </c>
      <c r="AH118">
        <v>7</v>
      </c>
      <c r="AI118">
        <v>2</v>
      </c>
      <c r="AJ118">
        <v>3</v>
      </c>
      <c r="AK118">
        <v>3</v>
      </c>
      <c r="AN118">
        <v>8</v>
      </c>
      <c r="AO118">
        <v>21</v>
      </c>
      <c r="AP118">
        <v>3</v>
      </c>
      <c r="AQ118">
        <v>2</v>
      </c>
      <c r="AR118">
        <v>18</v>
      </c>
      <c r="AV118">
        <v>14</v>
      </c>
      <c r="AW118">
        <v>55</v>
      </c>
      <c r="AX118">
        <v>12</v>
      </c>
      <c r="AY118">
        <v>8</v>
      </c>
      <c r="AZ118">
        <v>11</v>
      </c>
      <c r="BC118">
        <v>7</v>
      </c>
      <c r="BD118">
        <v>5</v>
      </c>
      <c r="BE118">
        <v>6</v>
      </c>
      <c r="BF118">
        <v>6</v>
      </c>
      <c r="BG118">
        <v>4</v>
      </c>
      <c r="BJ118">
        <v>58</v>
      </c>
      <c r="BK118">
        <v>90</v>
      </c>
      <c r="BL118">
        <v>49</v>
      </c>
      <c r="BM118">
        <v>41</v>
      </c>
      <c r="BN118">
        <v>36</v>
      </c>
      <c r="BQ118">
        <v>614</v>
      </c>
      <c r="BR118">
        <v>4</v>
      </c>
      <c r="BS118">
        <v>2</v>
      </c>
      <c r="BT118">
        <v>6</v>
      </c>
      <c r="BU118">
        <v>2</v>
      </c>
      <c r="BV118">
        <v>1</v>
      </c>
      <c r="BY118">
        <v>614</v>
      </c>
      <c r="BZ118">
        <v>41</v>
      </c>
      <c r="CA118">
        <v>8</v>
      </c>
      <c r="CB118">
        <v>6</v>
      </c>
      <c r="CC118">
        <v>999</v>
      </c>
      <c r="CD118">
        <v>999</v>
      </c>
      <c r="CE118">
        <v>999</v>
      </c>
    </row>
    <row r="119" spans="1:83" x14ac:dyDescent="0.2">
      <c r="A119">
        <v>201</v>
      </c>
      <c r="B119">
        <v>66</v>
      </c>
      <c r="C119">
        <v>75</v>
      </c>
      <c r="D119">
        <v>33</v>
      </c>
      <c r="E119">
        <v>30</v>
      </c>
      <c r="I119">
        <v>277</v>
      </c>
      <c r="J119">
        <v>36</v>
      </c>
      <c r="K119">
        <v>35</v>
      </c>
      <c r="L119">
        <v>26</v>
      </c>
      <c r="M119">
        <v>19</v>
      </c>
      <c r="P119">
        <v>613</v>
      </c>
      <c r="Q119">
        <v>14340</v>
      </c>
      <c r="U119">
        <v>115</v>
      </c>
      <c r="V119">
        <v>3640</v>
      </c>
      <c r="W119">
        <v>5600</v>
      </c>
      <c r="AA119">
        <v>6440</v>
      </c>
      <c r="AB119">
        <v>9340</v>
      </c>
      <c r="AC119">
        <v>23840</v>
      </c>
      <c r="AD119">
        <v>15840</v>
      </c>
      <c r="AE119">
        <v>17740</v>
      </c>
      <c r="AG119">
        <v>24</v>
      </c>
      <c r="AH119">
        <v>5</v>
      </c>
      <c r="AI119">
        <v>6</v>
      </c>
      <c r="AJ119">
        <v>7</v>
      </c>
      <c r="AK119">
        <v>12</v>
      </c>
      <c r="AN119">
        <v>89</v>
      </c>
      <c r="AO119">
        <v>27</v>
      </c>
      <c r="AP119">
        <v>12</v>
      </c>
      <c r="AQ119">
        <v>20</v>
      </c>
      <c r="AR119">
        <v>14</v>
      </c>
      <c r="AV119">
        <v>284</v>
      </c>
      <c r="AW119">
        <v>15</v>
      </c>
      <c r="AX119">
        <v>42</v>
      </c>
      <c r="AY119">
        <v>13</v>
      </c>
      <c r="AZ119">
        <v>22</v>
      </c>
      <c r="BC119">
        <v>17</v>
      </c>
      <c r="BD119">
        <v>7</v>
      </c>
      <c r="BE119">
        <v>8</v>
      </c>
      <c r="BF119">
        <v>13</v>
      </c>
      <c r="BG119">
        <v>14</v>
      </c>
      <c r="BJ119">
        <v>125</v>
      </c>
      <c r="BK119">
        <v>60</v>
      </c>
      <c r="BL119">
        <v>41</v>
      </c>
      <c r="BM119">
        <v>79</v>
      </c>
      <c r="BN119">
        <v>68</v>
      </c>
      <c r="BQ119">
        <v>615</v>
      </c>
      <c r="BR119">
        <v>29</v>
      </c>
      <c r="BS119">
        <v>12</v>
      </c>
      <c r="BT119">
        <v>207</v>
      </c>
      <c r="BU119">
        <v>40</v>
      </c>
      <c r="BV119">
        <v>119.18</v>
      </c>
      <c r="BY119">
        <v>615</v>
      </c>
      <c r="BZ119">
        <v>283</v>
      </c>
      <c r="CA119">
        <v>16</v>
      </c>
      <c r="CB119">
        <v>31</v>
      </c>
      <c r="CC119">
        <v>999</v>
      </c>
      <c r="CD119">
        <v>999</v>
      </c>
      <c r="CE119">
        <v>999</v>
      </c>
    </row>
    <row r="120" spans="1:83" x14ac:dyDescent="0.2">
      <c r="A120">
        <v>34</v>
      </c>
      <c r="B120">
        <v>47</v>
      </c>
      <c r="C120">
        <v>23</v>
      </c>
      <c r="D120">
        <v>30</v>
      </c>
      <c r="E120">
        <v>38</v>
      </c>
      <c r="I120">
        <v>52</v>
      </c>
      <c r="J120">
        <v>11</v>
      </c>
      <c r="K120">
        <v>5</v>
      </c>
      <c r="L120">
        <v>89</v>
      </c>
      <c r="M120">
        <v>13</v>
      </c>
      <c r="P120">
        <v>614</v>
      </c>
      <c r="Q120">
        <v>9840</v>
      </c>
      <c r="U120">
        <v>116</v>
      </c>
      <c r="V120">
        <v>7140</v>
      </c>
      <c r="W120">
        <v>3100</v>
      </c>
      <c r="AA120">
        <v>8940</v>
      </c>
      <c r="AB120">
        <v>2840</v>
      </c>
      <c r="AC120">
        <v>15040</v>
      </c>
      <c r="AD120">
        <v>1340</v>
      </c>
      <c r="AE120">
        <v>5240</v>
      </c>
      <c r="AG120">
        <v>7</v>
      </c>
      <c r="AH120">
        <v>9</v>
      </c>
      <c r="AI120">
        <v>6</v>
      </c>
      <c r="AJ120">
        <v>123</v>
      </c>
      <c r="AK120">
        <v>7</v>
      </c>
      <c r="AN120">
        <v>22</v>
      </c>
      <c r="AO120">
        <v>2</v>
      </c>
      <c r="AP120">
        <v>4</v>
      </c>
      <c r="AQ120">
        <v>9</v>
      </c>
      <c r="AR120">
        <v>7</v>
      </c>
      <c r="AV120">
        <v>30</v>
      </c>
      <c r="AW120">
        <v>9</v>
      </c>
      <c r="AX120">
        <v>6</v>
      </c>
      <c r="AY120">
        <v>135</v>
      </c>
      <c r="AZ120">
        <v>4</v>
      </c>
      <c r="BC120">
        <v>15</v>
      </c>
      <c r="BD120">
        <v>25</v>
      </c>
      <c r="BE120">
        <v>24</v>
      </c>
      <c r="BF120">
        <v>19</v>
      </c>
      <c r="BG120">
        <v>10</v>
      </c>
      <c r="BJ120">
        <v>114</v>
      </c>
      <c r="BK120">
        <v>60</v>
      </c>
      <c r="BL120">
        <v>47</v>
      </c>
      <c r="BM120">
        <v>68</v>
      </c>
      <c r="BN120">
        <v>47</v>
      </c>
      <c r="BQ120">
        <v>616</v>
      </c>
      <c r="BR120">
        <v>72</v>
      </c>
      <c r="BS120">
        <v>48</v>
      </c>
      <c r="BT120">
        <v>72</v>
      </c>
      <c r="BU120">
        <v>14</v>
      </c>
      <c r="BV120">
        <v>101.34</v>
      </c>
      <c r="BY120">
        <v>616</v>
      </c>
      <c r="BZ120">
        <v>239</v>
      </c>
      <c r="CA120">
        <v>10</v>
      </c>
      <c r="CB120">
        <v>54</v>
      </c>
      <c r="CC120">
        <v>991</v>
      </c>
      <c r="CD120">
        <v>999</v>
      </c>
      <c r="CE120">
        <v>999</v>
      </c>
    </row>
    <row r="121" spans="1:83" x14ac:dyDescent="0.2">
      <c r="A121">
        <v>80</v>
      </c>
      <c r="B121">
        <v>52</v>
      </c>
      <c r="C121">
        <v>43</v>
      </c>
      <c r="D121">
        <v>20</v>
      </c>
      <c r="E121">
        <v>93</v>
      </c>
      <c r="I121">
        <v>38</v>
      </c>
      <c r="J121">
        <v>25</v>
      </c>
      <c r="K121">
        <v>5</v>
      </c>
      <c r="L121">
        <v>7</v>
      </c>
      <c r="M121">
        <v>8</v>
      </c>
      <c r="P121">
        <v>615</v>
      </c>
      <c r="Q121">
        <v>8940</v>
      </c>
      <c r="U121">
        <v>117</v>
      </c>
      <c r="V121">
        <v>5040</v>
      </c>
      <c r="W121">
        <v>6500</v>
      </c>
      <c r="AA121">
        <v>2340</v>
      </c>
      <c r="AB121">
        <v>8840</v>
      </c>
      <c r="AC121">
        <v>9340</v>
      </c>
      <c r="AD121">
        <v>5440</v>
      </c>
      <c r="AE121">
        <v>4040</v>
      </c>
      <c r="AG121">
        <v>5</v>
      </c>
      <c r="AH121">
        <v>4</v>
      </c>
      <c r="AI121">
        <v>3</v>
      </c>
      <c r="AJ121">
        <v>4</v>
      </c>
      <c r="AK121">
        <v>5</v>
      </c>
      <c r="AN121">
        <v>18</v>
      </c>
      <c r="AO121">
        <v>4</v>
      </c>
      <c r="AP121">
        <v>5</v>
      </c>
      <c r="AQ121">
        <v>9</v>
      </c>
      <c r="AR121">
        <v>18</v>
      </c>
      <c r="AV121">
        <v>34</v>
      </c>
      <c r="AW121">
        <v>15</v>
      </c>
      <c r="AX121">
        <v>10</v>
      </c>
      <c r="AY121">
        <v>1</v>
      </c>
      <c r="AZ121">
        <v>15</v>
      </c>
      <c r="BC121">
        <v>6</v>
      </c>
      <c r="BD121">
        <v>4</v>
      </c>
      <c r="BE121">
        <v>4</v>
      </c>
      <c r="BF121">
        <v>8</v>
      </c>
      <c r="BG121">
        <v>7</v>
      </c>
      <c r="BJ121">
        <v>87</v>
      </c>
      <c r="BK121">
        <v>36</v>
      </c>
      <c r="BL121">
        <v>33</v>
      </c>
      <c r="BM121">
        <v>52</v>
      </c>
      <c r="BN121">
        <v>52</v>
      </c>
      <c r="BQ121">
        <v>617</v>
      </c>
      <c r="BR121">
        <v>7</v>
      </c>
      <c r="BS121">
        <v>4</v>
      </c>
      <c r="BT121">
        <v>42</v>
      </c>
      <c r="BU121">
        <v>5</v>
      </c>
      <c r="BV121">
        <v>1</v>
      </c>
      <c r="BY121">
        <v>617</v>
      </c>
      <c r="BZ121">
        <v>39</v>
      </c>
      <c r="CA121">
        <v>12</v>
      </c>
      <c r="CB121">
        <v>7</v>
      </c>
      <c r="CC121">
        <v>999</v>
      </c>
      <c r="CD121">
        <v>999</v>
      </c>
      <c r="CE121">
        <v>999</v>
      </c>
    </row>
    <row r="122" spans="1:83" x14ac:dyDescent="0.2">
      <c r="A122">
        <v>91</v>
      </c>
      <c r="B122">
        <v>34</v>
      </c>
      <c r="C122">
        <v>24</v>
      </c>
      <c r="D122">
        <v>50</v>
      </c>
      <c r="E122">
        <v>4</v>
      </c>
      <c r="I122">
        <v>44</v>
      </c>
      <c r="J122">
        <v>122</v>
      </c>
      <c r="K122">
        <v>43</v>
      </c>
      <c r="L122">
        <v>10</v>
      </c>
      <c r="M122">
        <v>6</v>
      </c>
      <c r="P122">
        <v>616</v>
      </c>
      <c r="Q122">
        <v>4740</v>
      </c>
      <c r="U122">
        <v>118</v>
      </c>
      <c r="V122">
        <v>8040</v>
      </c>
      <c r="W122">
        <v>4500</v>
      </c>
      <c r="AA122">
        <v>4640</v>
      </c>
      <c r="AB122">
        <v>11240</v>
      </c>
      <c r="AC122">
        <v>10540</v>
      </c>
      <c r="AD122">
        <v>5940</v>
      </c>
      <c r="AE122">
        <v>13640</v>
      </c>
      <c r="AG122">
        <v>6</v>
      </c>
      <c r="AH122">
        <v>7</v>
      </c>
      <c r="AI122">
        <v>4</v>
      </c>
      <c r="AJ122">
        <v>4</v>
      </c>
      <c r="AK122">
        <v>14</v>
      </c>
      <c r="AN122">
        <v>24</v>
      </c>
      <c r="AO122">
        <v>22</v>
      </c>
      <c r="AP122">
        <v>13</v>
      </c>
      <c r="AQ122">
        <v>7</v>
      </c>
      <c r="AR122">
        <v>5</v>
      </c>
      <c r="AV122">
        <v>60</v>
      </c>
      <c r="AW122">
        <v>153</v>
      </c>
      <c r="AX122">
        <v>27</v>
      </c>
      <c r="AY122">
        <v>16</v>
      </c>
      <c r="AZ122">
        <v>3</v>
      </c>
      <c r="BC122">
        <v>6</v>
      </c>
      <c r="BD122">
        <v>4</v>
      </c>
      <c r="BE122">
        <v>4</v>
      </c>
      <c r="BF122">
        <v>10</v>
      </c>
      <c r="BG122">
        <v>9</v>
      </c>
      <c r="BJ122">
        <v>39</v>
      </c>
      <c r="BK122">
        <v>39</v>
      </c>
      <c r="BL122">
        <v>36</v>
      </c>
      <c r="BM122">
        <v>41</v>
      </c>
      <c r="BN122">
        <v>30</v>
      </c>
      <c r="BQ122">
        <v>618</v>
      </c>
      <c r="BR122">
        <v>86</v>
      </c>
      <c r="BS122">
        <v>27</v>
      </c>
      <c r="BT122">
        <v>488</v>
      </c>
      <c r="BU122">
        <v>69</v>
      </c>
      <c r="BV122">
        <v>96.76</v>
      </c>
      <c r="BY122">
        <v>618</v>
      </c>
      <c r="BZ122">
        <v>334</v>
      </c>
      <c r="CA122">
        <v>18</v>
      </c>
      <c r="CB122">
        <v>73</v>
      </c>
      <c r="CC122">
        <v>991</v>
      </c>
      <c r="CD122">
        <v>999</v>
      </c>
      <c r="CE122">
        <v>999</v>
      </c>
    </row>
    <row r="123" spans="1:83" x14ac:dyDescent="0.2">
      <c r="A123">
        <v>40</v>
      </c>
      <c r="B123">
        <v>32</v>
      </c>
      <c r="C123">
        <v>50</v>
      </c>
      <c r="D123">
        <v>91</v>
      </c>
      <c r="E123">
        <v>34</v>
      </c>
      <c r="I123">
        <v>26</v>
      </c>
      <c r="J123">
        <v>14</v>
      </c>
      <c r="K123">
        <v>4</v>
      </c>
      <c r="L123">
        <v>5</v>
      </c>
      <c r="M123">
        <v>2</v>
      </c>
      <c r="P123">
        <v>617</v>
      </c>
      <c r="Q123">
        <v>13740</v>
      </c>
      <c r="U123">
        <v>119</v>
      </c>
      <c r="V123">
        <v>4340</v>
      </c>
      <c r="W123">
        <v>7400</v>
      </c>
      <c r="AA123">
        <v>8640</v>
      </c>
      <c r="AB123">
        <v>9940</v>
      </c>
      <c r="AC123">
        <v>5140</v>
      </c>
      <c r="AD123">
        <v>10040</v>
      </c>
      <c r="AE123">
        <v>2140</v>
      </c>
      <c r="AG123">
        <v>6</v>
      </c>
      <c r="AH123">
        <v>3</v>
      </c>
      <c r="AI123">
        <v>19</v>
      </c>
      <c r="AJ123">
        <v>8</v>
      </c>
      <c r="AK123">
        <v>2</v>
      </c>
      <c r="AN123">
        <v>9</v>
      </c>
      <c r="AO123">
        <v>5</v>
      </c>
      <c r="AP123">
        <v>6</v>
      </c>
      <c r="AQ123">
        <v>12</v>
      </c>
      <c r="AR123">
        <v>6</v>
      </c>
      <c r="AV123">
        <v>29</v>
      </c>
      <c r="AW123">
        <v>20</v>
      </c>
      <c r="AX123">
        <v>11</v>
      </c>
      <c r="AY123">
        <v>9</v>
      </c>
      <c r="AZ123">
        <v>8</v>
      </c>
      <c r="BC123">
        <v>9</v>
      </c>
      <c r="BD123">
        <v>5</v>
      </c>
      <c r="BE123">
        <v>7</v>
      </c>
      <c r="BF123">
        <v>13</v>
      </c>
      <c r="BG123">
        <v>8</v>
      </c>
      <c r="BJ123">
        <v>60</v>
      </c>
      <c r="BK123">
        <v>41</v>
      </c>
      <c r="BL123">
        <v>33</v>
      </c>
      <c r="BM123">
        <v>44</v>
      </c>
      <c r="BN123">
        <v>27</v>
      </c>
      <c r="BQ123">
        <v>619</v>
      </c>
      <c r="BR123">
        <v>21</v>
      </c>
      <c r="BS123">
        <v>14</v>
      </c>
      <c r="BT123">
        <v>175</v>
      </c>
      <c r="BU123">
        <v>6</v>
      </c>
      <c r="BV123">
        <v>96.22</v>
      </c>
      <c r="BY123">
        <v>619</v>
      </c>
      <c r="BZ123">
        <v>90</v>
      </c>
      <c r="CA123">
        <v>29</v>
      </c>
      <c r="CB123">
        <v>16</v>
      </c>
      <c r="CC123">
        <v>991</v>
      </c>
      <c r="CD123">
        <v>999</v>
      </c>
      <c r="CE123">
        <v>999</v>
      </c>
    </row>
    <row r="124" spans="1:83" x14ac:dyDescent="0.2">
      <c r="A124">
        <v>51</v>
      </c>
      <c r="B124">
        <v>30</v>
      </c>
      <c r="C124">
        <v>25</v>
      </c>
      <c r="D124">
        <v>12</v>
      </c>
      <c r="E124">
        <v>38</v>
      </c>
      <c r="I124">
        <v>32</v>
      </c>
      <c r="J124">
        <v>20</v>
      </c>
      <c r="K124">
        <v>13</v>
      </c>
      <c r="L124">
        <v>8</v>
      </c>
      <c r="M124">
        <v>29</v>
      </c>
      <c r="P124">
        <v>618</v>
      </c>
      <c r="Q124">
        <v>11340</v>
      </c>
      <c r="U124">
        <v>120</v>
      </c>
      <c r="V124">
        <v>5440</v>
      </c>
      <c r="W124">
        <v>3600</v>
      </c>
      <c r="AA124">
        <v>9040</v>
      </c>
      <c r="AB124">
        <v>7340</v>
      </c>
      <c r="AC124">
        <v>14440</v>
      </c>
      <c r="AD124">
        <v>15840</v>
      </c>
      <c r="AE124">
        <v>13740</v>
      </c>
      <c r="AG124">
        <v>6</v>
      </c>
      <c r="AH124">
        <v>4</v>
      </c>
      <c r="AI124">
        <v>2</v>
      </c>
      <c r="AJ124">
        <v>6</v>
      </c>
      <c r="AK124">
        <v>5</v>
      </c>
      <c r="AN124">
        <v>7</v>
      </c>
      <c r="AO124">
        <v>13</v>
      </c>
      <c r="AP124">
        <v>4</v>
      </c>
      <c r="AQ124">
        <v>4</v>
      </c>
      <c r="AR124">
        <v>13</v>
      </c>
      <c r="AV124">
        <v>8</v>
      </c>
      <c r="AW124">
        <v>11</v>
      </c>
      <c r="AX124">
        <v>15</v>
      </c>
      <c r="AY124">
        <v>3</v>
      </c>
      <c r="AZ124">
        <v>36</v>
      </c>
      <c r="BC124">
        <v>11</v>
      </c>
      <c r="BD124">
        <v>9</v>
      </c>
      <c r="BE124">
        <v>10</v>
      </c>
      <c r="BF124">
        <v>10</v>
      </c>
      <c r="BG124">
        <v>9</v>
      </c>
      <c r="BJ124">
        <v>71</v>
      </c>
      <c r="BK124">
        <v>68</v>
      </c>
      <c r="BL124">
        <v>39</v>
      </c>
      <c r="BM124">
        <v>49</v>
      </c>
      <c r="BN124">
        <v>55</v>
      </c>
      <c r="BQ124">
        <v>620</v>
      </c>
      <c r="BR124">
        <v>4</v>
      </c>
      <c r="BS124">
        <v>4</v>
      </c>
      <c r="BT124">
        <v>16</v>
      </c>
      <c r="BU124">
        <v>4</v>
      </c>
      <c r="BV124">
        <v>1</v>
      </c>
      <c r="BY124">
        <v>620</v>
      </c>
      <c r="BZ124">
        <v>62</v>
      </c>
      <c r="CA124">
        <v>23</v>
      </c>
      <c r="CB124">
        <v>11</v>
      </c>
      <c r="CC124">
        <v>992</v>
      </c>
      <c r="CD124">
        <v>999</v>
      </c>
      <c r="CE124">
        <v>999</v>
      </c>
    </row>
    <row r="125" spans="1:83" x14ac:dyDescent="0.2">
      <c r="A125">
        <v>41</v>
      </c>
      <c r="B125">
        <v>45</v>
      </c>
      <c r="C125">
        <v>31</v>
      </c>
      <c r="D125">
        <v>17</v>
      </c>
      <c r="E125">
        <v>50</v>
      </c>
      <c r="I125">
        <v>59</v>
      </c>
      <c r="J125">
        <v>38</v>
      </c>
      <c r="K125">
        <v>4</v>
      </c>
      <c r="L125">
        <v>9</v>
      </c>
      <c r="M125">
        <v>8</v>
      </c>
      <c r="P125">
        <v>619</v>
      </c>
      <c r="Q125">
        <v>3340</v>
      </c>
      <c r="U125">
        <v>121</v>
      </c>
      <c r="V125">
        <v>6640</v>
      </c>
      <c r="W125">
        <v>5300</v>
      </c>
      <c r="AA125">
        <v>35540</v>
      </c>
      <c r="AB125">
        <v>12450</v>
      </c>
      <c r="AC125">
        <v>9340</v>
      </c>
      <c r="AD125">
        <v>4840</v>
      </c>
      <c r="AE125">
        <v>7640</v>
      </c>
      <c r="AG125">
        <v>15</v>
      </c>
      <c r="AH125">
        <v>6</v>
      </c>
      <c r="AI125">
        <v>1</v>
      </c>
      <c r="AJ125">
        <v>5</v>
      </c>
      <c r="AK125">
        <v>3</v>
      </c>
      <c r="AN125">
        <v>13</v>
      </c>
      <c r="AO125">
        <v>14</v>
      </c>
      <c r="AP125">
        <v>6</v>
      </c>
      <c r="AQ125">
        <v>6</v>
      </c>
      <c r="AR125">
        <v>16</v>
      </c>
      <c r="AV125">
        <v>43</v>
      </c>
      <c r="AW125">
        <v>23</v>
      </c>
      <c r="AX125">
        <v>9</v>
      </c>
      <c r="AY125">
        <v>5</v>
      </c>
      <c r="AZ125">
        <v>9</v>
      </c>
      <c r="BC125">
        <v>8</v>
      </c>
      <c r="BD125">
        <v>8</v>
      </c>
      <c r="BE125">
        <v>7</v>
      </c>
      <c r="BF125">
        <v>10</v>
      </c>
      <c r="BG125">
        <v>7</v>
      </c>
      <c r="BJ125">
        <v>58</v>
      </c>
      <c r="BK125">
        <v>39</v>
      </c>
      <c r="BL125">
        <v>33</v>
      </c>
      <c r="BM125">
        <v>30</v>
      </c>
      <c r="BN125">
        <v>30</v>
      </c>
      <c r="BQ125">
        <v>621</v>
      </c>
      <c r="BR125">
        <v>23</v>
      </c>
      <c r="BS125">
        <v>8</v>
      </c>
      <c r="BT125">
        <v>119</v>
      </c>
      <c r="BU125">
        <v>13</v>
      </c>
      <c r="BV125">
        <v>115.48</v>
      </c>
      <c r="BY125">
        <v>621</v>
      </c>
      <c r="BZ125">
        <v>158</v>
      </c>
      <c r="CA125">
        <v>12</v>
      </c>
      <c r="CB125">
        <v>21</v>
      </c>
      <c r="CC125">
        <v>999</v>
      </c>
      <c r="CD125">
        <v>999</v>
      </c>
      <c r="CE125">
        <v>999</v>
      </c>
    </row>
    <row r="126" spans="1:83" x14ac:dyDescent="0.2">
      <c r="A126">
        <v>26</v>
      </c>
      <c r="B126">
        <v>15</v>
      </c>
      <c r="C126">
        <v>18</v>
      </c>
      <c r="D126">
        <v>4</v>
      </c>
      <c r="E126">
        <v>17</v>
      </c>
      <c r="I126">
        <v>24</v>
      </c>
      <c r="J126">
        <v>58</v>
      </c>
      <c r="K126">
        <v>19</v>
      </c>
      <c r="L126">
        <v>3</v>
      </c>
      <c r="M126">
        <v>4</v>
      </c>
      <c r="P126">
        <v>620</v>
      </c>
      <c r="Q126">
        <v>10740</v>
      </c>
      <c r="U126">
        <v>122</v>
      </c>
      <c r="V126">
        <v>5540</v>
      </c>
      <c r="W126">
        <v>6000</v>
      </c>
      <c r="AA126">
        <v>15640</v>
      </c>
      <c r="AB126">
        <v>7540</v>
      </c>
      <c r="AC126">
        <v>10640</v>
      </c>
      <c r="AD126">
        <v>7940</v>
      </c>
      <c r="AE126">
        <v>7240</v>
      </c>
      <c r="AG126">
        <v>8</v>
      </c>
      <c r="AH126">
        <v>3</v>
      </c>
      <c r="AI126">
        <v>2</v>
      </c>
      <c r="AJ126">
        <v>2</v>
      </c>
      <c r="AK126">
        <v>4</v>
      </c>
      <c r="AN126">
        <v>11</v>
      </c>
      <c r="AO126">
        <v>7</v>
      </c>
      <c r="AP126">
        <v>8</v>
      </c>
      <c r="AQ126">
        <v>3</v>
      </c>
      <c r="AR126">
        <v>6</v>
      </c>
      <c r="AV126">
        <v>18</v>
      </c>
      <c r="AW126">
        <v>16</v>
      </c>
      <c r="AX126">
        <v>22</v>
      </c>
      <c r="AY126">
        <v>4</v>
      </c>
      <c r="AZ126">
        <v>2</v>
      </c>
      <c r="BC126">
        <v>6</v>
      </c>
      <c r="BD126">
        <v>6</v>
      </c>
      <c r="BE126">
        <v>4</v>
      </c>
      <c r="BF126">
        <v>6</v>
      </c>
      <c r="BG126">
        <v>7</v>
      </c>
      <c r="BJ126">
        <v>36</v>
      </c>
      <c r="BK126">
        <v>71</v>
      </c>
      <c r="BL126">
        <v>30</v>
      </c>
      <c r="BM126">
        <v>30</v>
      </c>
      <c r="BN126">
        <v>25</v>
      </c>
      <c r="BQ126">
        <v>622</v>
      </c>
      <c r="BR126">
        <v>15</v>
      </c>
      <c r="BS126">
        <v>7</v>
      </c>
      <c r="BT126">
        <v>213</v>
      </c>
      <c r="BU126">
        <v>9</v>
      </c>
      <c r="BV126">
        <v>106.73</v>
      </c>
      <c r="BY126">
        <v>622</v>
      </c>
      <c r="BZ126">
        <v>120</v>
      </c>
      <c r="CA126">
        <v>7</v>
      </c>
      <c r="CB126">
        <v>9</v>
      </c>
      <c r="CC126">
        <v>999</v>
      </c>
      <c r="CD126">
        <v>999</v>
      </c>
      <c r="CE126">
        <v>999</v>
      </c>
    </row>
    <row r="127" spans="1:83" x14ac:dyDescent="0.2">
      <c r="A127">
        <v>17</v>
      </c>
      <c r="B127">
        <v>26</v>
      </c>
      <c r="C127">
        <v>6</v>
      </c>
      <c r="D127">
        <v>22</v>
      </c>
      <c r="E127">
        <v>22</v>
      </c>
      <c r="I127">
        <v>10</v>
      </c>
      <c r="J127">
        <v>7</v>
      </c>
      <c r="K127">
        <v>40</v>
      </c>
      <c r="L127">
        <v>5</v>
      </c>
      <c r="M127">
        <v>33</v>
      </c>
      <c r="P127">
        <v>621</v>
      </c>
      <c r="Q127">
        <v>3540</v>
      </c>
      <c r="U127">
        <v>123</v>
      </c>
      <c r="V127">
        <v>6740</v>
      </c>
      <c r="W127">
        <v>5200</v>
      </c>
      <c r="AA127">
        <v>2540</v>
      </c>
      <c r="AB127">
        <v>6640</v>
      </c>
      <c r="AC127">
        <v>11140</v>
      </c>
      <c r="AD127">
        <v>12040</v>
      </c>
      <c r="AE127">
        <v>8140</v>
      </c>
      <c r="AG127">
        <v>5</v>
      </c>
      <c r="AH127">
        <v>5</v>
      </c>
      <c r="AI127">
        <v>3</v>
      </c>
      <c r="AJ127">
        <v>14</v>
      </c>
      <c r="AK127">
        <v>4</v>
      </c>
      <c r="AN127">
        <v>13</v>
      </c>
      <c r="AO127">
        <v>4</v>
      </c>
      <c r="AP127">
        <v>6</v>
      </c>
      <c r="AQ127">
        <v>2</v>
      </c>
      <c r="AR127">
        <v>11</v>
      </c>
      <c r="AV127">
        <v>32</v>
      </c>
      <c r="AW127">
        <v>11</v>
      </c>
      <c r="AX127">
        <v>3</v>
      </c>
      <c r="AY127">
        <v>15</v>
      </c>
      <c r="AZ127">
        <v>11</v>
      </c>
      <c r="BC127">
        <v>14</v>
      </c>
      <c r="BD127">
        <v>13</v>
      </c>
      <c r="BE127">
        <v>7</v>
      </c>
      <c r="BF127">
        <v>11</v>
      </c>
      <c r="BG127">
        <v>14</v>
      </c>
      <c r="BJ127">
        <v>58</v>
      </c>
      <c r="BK127">
        <v>63</v>
      </c>
      <c r="BL127">
        <v>77</v>
      </c>
      <c r="BM127">
        <v>44</v>
      </c>
      <c r="BN127">
        <v>87</v>
      </c>
      <c r="BQ127">
        <v>623</v>
      </c>
      <c r="BR127">
        <v>14</v>
      </c>
      <c r="BS127">
        <v>5</v>
      </c>
      <c r="BT127">
        <v>111</v>
      </c>
      <c r="BU127">
        <v>6</v>
      </c>
      <c r="BV127">
        <v>97.34</v>
      </c>
      <c r="BY127">
        <v>623</v>
      </c>
      <c r="BZ127">
        <v>109</v>
      </c>
      <c r="CA127">
        <v>10</v>
      </c>
      <c r="CB127">
        <v>10</v>
      </c>
      <c r="CC127">
        <v>999</v>
      </c>
      <c r="CD127">
        <v>999</v>
      </c>
      <c r="CE127">
        <v>999</v>
      </c>
    </row>
    <row r="128" spans="1:83" x14ac:dyDescent="0.2">
      <c r="A128">
        <v>21</v>
      </c>
      <c r="B128">
        <v>20</v>
      </c>
      <c r="C128">
        <v>8</v>
      </c>
      <c r="D128">
        <v>9</v>
      </c>
      <c r="E128">
        <v>11</v>
      </c>
      <c r="I128">
        <v>46</v>
      </c>
      <c r="J128">
        <v>11</v>
      </c>
      <c r="K128">
        <v>7</v>
      </c>
      <c r="L128">
        <v>13</v>
      </c>
      <c r="M128">
        <v>43</v>
      </c>
      <c r="P128">
        <v>622</v>
      </c>
      <c r="Q128">
        <v>6640</v>
      </c>
      <c r="U128">
        <v>124</v>
      </c>
      <c r="V128">
        <v>3940</v>
      </c>
      <c r="W128">
        <v>6700</v>
      </c>
      <c r="AA128">
        <v>11040</v>
      </c>
      <c r="AB128">
        <v>8840</v>
      </c>
      <c r="AC128">
        <v>7340</v>
      </c>
      <c r="AD128">
        <v>8340</v>
      </c>
      <c r="AE128">
        <v>5640</v>
      </c>
      <c r="AG128">
        <v>14</v>
      </c>
      <c r="AH128">
        <v>2</v>
      </c>
      <c r="AI128">
        <v>3</v>
      </c>
      <c r="AJ128">
        <v>4</v>
      </c>
      <c r="AK128">
        <v>4</v>
      </c>
      <c r="AN128">
        <v>14</v>
      </c>
      <c r="AO128">
        <v>4</v>
      </c>
      <c r="AP128">
        <v>2</v>
      </c>
      <c r="AQ128">
        <v>7</v>
      </c>
      <c r="AR128">
        <v>17</v>
      </c>
      <c r="AV128">
        <v>62</v>
      </c>
      <c r="AW128">
        <v>11</v>
      </c>
      <c r="AX128">
        <v>9</v>
      </c>
      <c r="AY128">
        <v>2</v>
      </c>
      <c r="AZ128">
        <v>6</v>
      </c>
      <c r="BC128">
        <v>8</v>
      </c>
      <c r="BD128">
        <v>7</v>
      </c>
      <c r="BE128">
        <v>9</v>
      </c>
      <c r="BF128">
        <v>10</v>
      </c>
      <c r="BG128">
        <v>7</v>
      </c>
      <c r="BJ128">
        <v>58</v>
      </c>
      <c r="BK128">
        <v>30</v>
      </c>
      <c r="BL128">
        <v>28</v>
      </c>
      <c r="BM128">
        <v>39</v>
      </c>
      <c r="BN128">
        <v>36</v>
      </c>
      <c r="BQ128">
        <v>624</v>
      </c>
      <c r="BR128">
        <v>6</v>
      </c>
      <c r="BS128">
        <v>6</v>
      </c>
      <c r="BT128">
        <v>67</v>
      </c>
      <c r="BU128">
        <v>4</v>
      </c>
      <c r="BV128">
        <v>78.819999999999993</v>
      </c>
      <c r="BY128">
        <v>624</v>
      </c>
      <c r="BZ128">
        <v>79</v>
      </c>
      <c r="CA128">
        <v>16</v>
      </c>
      <c r="CB128">
        <v>22</v>
      </c>
      <c r="CC128">
        <v>991</v>
      </c>
      <c r="CD128">
        <v>999</v>
      </c>
      <c r="CE128">
        <v>999</v>
      </c>
    </row>
    <row r="129" spans="1:83" x14ac:dyDescent="0.2">
      <c r="A129">
        <v>54</v>
      </c>
      <c r="B129">
        <v>58</v>
      </c>
      <c r="C129">
        <v>29</v>
      </c>
      <c r="D129">
        <v>19</v>
      </c>
      <c r="E129">
        <v>12</v>
      </c>
      <c r="I129">
        <v>112</v>
      </c>
      <c r="J129">
        <v>29</v>
      </c>
      <c r="K129">
        <v>11</v>
      </c>
      <c r="L129">
        <v>7</v>
      </c>
      <c r="M129">
        <v>12</v>
      </c>
      <c r="P129">
        <v>623</v>
      </c>
      <c r="Q129">
        <v>6840</v>
      </c>
      <c r="U129">
        <v>125</v>
      </c>
      <c r="V129">
        <v>3940</v>
      </c>
      <c r="W129">
        <v>3900</v>
      </c>
      <c r="AA129">
        <v>5240</v>
      </c>
      <c r="AB129">
        <v>3140</v>
      </c>
      <c r="AC129">
        <v>6540</v>
      </c>
      <c r="AD129">
        <v>4040</v>
      </c>
      <c r="AE129">
        <v>7740</v>
      </c>
      <c r="AG129">
        <v>16</v>
      </c>
      <c r="AH129">
        <v>5</v>
      </c>
      <c r="AI129">
        <v>6</v>
      </c>
      <c r="AJ129">
        <v>6</v>
      </c>
      <c r="AK129">
        <v>2</v>
      </c>
      <c r="AN129">
        <v>33</v>
      </c>
      <c r="AO129">
        <v>16</v>
      </c>
      <c r="AP129">
        <v>4</v>
      </c>
      <c r="AQ129">
        <v>3</v>
      </c>
      <c r="AR129">
        <v>11</v>
      </c>
      <c r="AV129">
        <v>159</v>
      </c>
      <c r="AW129">
        <v>23</v>
      </c>
      <c r="AX129">
        <v>11</v>
      </c>
      <c r="AY129">
        <v>10</v>
      </c>
      <c r="AZ129">
        <v>6</v>
      </c>
      <c r="BC129">
        <v>6</v>
      </c>
      <c r="BD129">
        <v>6</v>
      </c>
      <c r="BE129">
        <v>10</v>
      </c>
      <c r="BF129">
        <v>12</v>
      </c>
      <c r="BG129">
        <v>6</v>
      </c>
      <c r="BJ129">
        <v>74</v>
      </c>
      <c r="BK129">
        <v>52</v>
      </c>
      <c r="BL129">
        <v>58</v>
      </c>
      <c r="BM129">
        <v>39</v>
      </c>
      <c r="BN129">
        <v>47</v>
      </c>
      <c r="BQ129">
        <v>625</v>
      </c>
      <c r="BR129">
        <v>17</v>
      </c>
      <c r="BS129">
        <v>6</v>
      </c>
      <c r="BT129">
        <v>48</v>
      </c>
      <c r="BU129">
        <v>2</v>
      </c>
      <c r="BV129">
        <v>78.709999999999994</v>
      </c>
      <c r="BY129">
        <v>625</v>
      </c>
      <c r="BZ129">
        <v>49</v>
      </c>
      <c r="CA129">
        <v>18</v>
      </c>
      <c r="CB129">
        <v>9</v>
      </c>
      <c r="CC129">
        <v>992</v>
      </c>
      <c r="CD129">
        <v>999</v>
      </c>
      <c r="CE129">
        <v>999</v>
      </c>
    </row>
    <row r="130" spans="1:83" x14ac:dyDescent="0.2">
      <c r="A130">
        <v>64</v>
      </c>
      <c r="B130">
        <v>6</v>
      </c>
      <c r="C130">
        <v>18</v>
      </c>
      <c r="D130">
        <v>95</v>
      </c>
      <c r="E130">
        <v>96</v>
      </c>
      <c r="I130">
        <v>31</v>
      </c>
      <c r="J130">
        <v>3</v>
      </c>
      <c r="K130">
        <v>10</v>
      </c>
      <c r="L130">
        <v>23</v>
      </c>
      <c r="M130">
        <v>41</v>
      </c>
      <c r="P130">
        <v>624</v>
      </c>
      <c r="Q130">
        <v>5340</v>
      </c>
      <c r="U130">
        <v>126</v>
      </c>
      <c r="V130">
        <v>1740</v>
      </c>
      <c r="W130">
        <v>1300</v>
      </c>
      <c r="AA130">
        <v>3240</v>
      </c>
      <c r="AB130">
        <v>6940</v>
      </c>
      <c r="AC130">
        <v>8440</v>
      </c>
      <c r="AD130">
        <v>10640</v>
      </c>
      <c r="AE130">
        <v>10240</v>
      </c>
      <c r="AG130">
        <v>6</v>
      </c>
      <c r="AH130">
        <v>2</v>
      </c>
      <c r="AI130">
        <v>9</v>
      </c>
      <c r="AJ130">
        <v>4</v>
      </c>
      <c r="AK130">
        <v>5</v>
      </c>
      <c r="AN130">
        <v>11</v>
      </c>
      <c r="AO130">
        <v>2</v>
      </c>
      <c r="AP130">
        <v>6</v>
      </c>
      <c r="AQ130">
        <v>19</v>
      </c>
      <c r="AR130">
        <v>37</v>
      </c>
      <c r="AV130">
        <v>22</v>
      </c>
      <c r="AW130">
        <v>1</v>
      </c>
      <c r="AX130">
        <v>9</v>
      </c>
      <c r="AY130">
        <v>23</v>
      </c>
      <c r="AZ130">
        <v>39</v>
      </c>
      <c r="BC130">
        <v>6</v>
      </c>
      <c r="BD130">
        <v>14</v>
      </c>
      <c r="BE130">
        <v>11</v>
      </c>
      <c r="BF130">
        <v>10</v>
      </c>
      <c r="BG130">
        <v>7</v>
      </c>
      <c r="BJ130">
        <v>74</v>
      </c>
      <c r="BK130">
        <v>47</v>
      </c>
      <c r="BL130">
        <v>49</v>
      </c>
      <c r="BM130">
        <v>87</v>
      </c>
      <c r="BN130">
        <v>120</v>
      </c>
      <c r="BQ130">
        <v>626</v>
      </c>
      <c r="BR130">
        <v>4</v>
      </c>
      <c r="BS130">
        <v>3</v>
      </c>
      <c r="BT130">
        <v>27</v>
      </c>
      <c r="BU130">
        <v>5</v>
      </c>
      <c r="BV130">
        <v>1</v>
      </c>
      <c r="BY130">
        <v>626</v>
      </c>
      <c r="BZ130">
        <v>49</v>
      </c>
      <c r="CA130">
        <v>15</v>
      </c>
      <c r="CB130">
        <v>13</v>
      </c>
      <c r="CC130">
        <v>999</v>
      </c>
      <c r="CD130">
        <v>999</v>
      </c>
      <c r="CE130">
        <v>999</v>
      </c>
    </row>
    <row r="131" spans="1:83" x14ac:dyDescent="0.2">
      <c r="A131">
        <v>85</v>
      </c>
      <c r="B131">
        <v>29</v>
      </c>
      <c r="C131">
        <v>57</v>
      </c>
      <c r="D131">
        <v>45</v>
      </c>
      <c r="E131">
        <v>11</v>
      </c>
      <c r="I131">
        <v>23</v>
      </c>
      <c r="J131">
        <v>3</v>
      </c>
      <c r="K131">
        <v>13</v>
      </c>
      <c r="L131">
        <v>21</v>
      </c>
      <c r="M131">
        <v>53</v>
      </c>
      <c r="P131">
        <v>625</v>
      </c>
      <c r="Q131">
        <v>6040</v>
      </c>
      <c r="U131">
        <v>127</v>
      </c>
      <c r="V131">
        <v>4540</v>
      </c>
      <c r="W131">
        <v>4400</v>
      </c>
      <c r="AA131">
        <v>3840</v>
      </c>
      <c r="AB131">
        <v>18040</v>
      </c>
      <c r="AC131">
        <v>156440</v>
      </c>
      <c r="AD131">
        <v>15640</v>
      </c>
      <c r="AE131">
        <v>6840</v>
      </c>
      <c r="AG131">
        <v>7</v>
      </c>
      <c r="AH131">
        <v>3</v>
      </c>
      <c r="AI131">
        <v>6</v>
      </c>
      <c r="AJ131">
        <v>5</v>
      </c>
      <c r="AK131">
        <v>3</v>
      </c>
      <c r="AN131">
        <v>11</v>
      </c>
      <c r="AO131">
        <v>1</v>
      </c>
      <c r="AP131">
        <v>10</v>
      </c>
      <c r="AQ131">
        <v>8</v>
      </c>
      <c r="AR131">
        <v>5</v>
      </c>
      <c r="AV131">
        <v>26</v>
      </c>
      <c r="AW131">
        <v>10</v>
      </c>
      <c r="AX131">
        <v>14</v>
      </c>
      <c r="AY131">
        <v>20</v>
      </c>
      <c r="AZ131">
        <v>2</v>
      </c>
      <c r="BC131">
        <v>9</v>
      </c>
      <c r="BD131">
        <v>9</v>
      </c>
      <c r="BE131">
        <v>10</v>
      </c>
      <c r="BF131">
        <v>7</v>
      </c>
      <c r="BG131">
        <v>8</v>
      </c>
      <c r="BJ131">
        <v>68</v>
      </c>
      <c r="BK131">
        <v>41</v>
      </c>
      <c r="BL131">
        <v>101</v>
      </c>
      <c r="BM131">
        <v>93</v>
      </c>
      <c r="BN131">
        <v>68</v>
      </c>
      <c r="BQ131">
        <v>627</v>
      </c>
      <c r="BR131">
        <v>7</v>
      </c>
      <c r="BS131">
        <v>3</v>
      </c>
      <c r="BT131">
        <v>28</v>
      </c>
      <c r="BU131">
        <v>17</v>
      </c>
      <c r="BV131">
        <v>1</v>
      </c>
      <c r="BY131">
        <v>627</v>
      </c>
      <c r="BZ131">
        <v>55</v>
      </c>
      <c r="CA131">
        <v>13</v>
      </c>
      <c r="CB131">
        <v>30</v>
      </c>
      <c r="CC131">
        <v>999</v>
      </c>
      <c r="CD131">
        <v>999</v>
      </c>
      <c r="CE131">
        <v>999</v>
      </c>
    </row>
    <row r="132" spans="1:83" x14ac:dyDescent="0.2">
      <c r="A132">
        <v>16</v>
      </c>
      <c r="B132">
        <v>33</v>
      </c>
      <c r="C132">
        <v>30</v>
      </c>
      <c r="D132">
        <v>18</v>
      </c>
      <c r="E132">
        <v>28</v>
      </c>
      <c r="I132">
        <v>2</v>
      </c>
      <c r="J132">
        <v>4</v>
      </c>
      <c r="K132">
        <v>10</v>
      </c>
      <c r="L132">
        <v>6</v>
      </c>
      <c r="M132">
        <v>33</v>
      </c>
      <c r="P132">
        <v>626</v>
      </c>
      <c r="Q132">
        <v>15840</v>
      </c>
      <c r="U132">
        <v>128</v>
      </c>
      <c r="V132">
        <v>3740</v>
      </c>
      <c r="W132">
        <v>4300</v>
      </c>
      <c r="AA132">
        <v>10340</v>
      </c>
      <c r="AB132">
        <v>7540</v>
      </c>
      <c r="AC132">
        <v>8240</v>
      </c>
      <c r="AD132">
        <v>7740</v>
      </c>
      <c r="AE132">
        <v>12240</v>
      </c>
      <c r="AG132">
        <v>2</v>
      </c>
      <c r="AH132">
        <v>4</v>
      </c>
      <c r="AI132">
        <v>4</v>
      </c>
      <c r="AJ132">
        <v>6</v>
      </c>
      <c r="AK132">
        <v>15</v>
      </c>
      <c r="AN132">
        <v>2</v>
      </c>
      <c r="AO132">
        <v>4</v>
      </c>
      <c r="AP132">
        <v>6</v>
      </c>
      <c r="AQ132">
        <v>20</v>
      </c>
      <c r="AR132">
        <v>9</v>
      </c>
      <c r="AV132">
        <v>11</v>
      </c>
      <c r="AW132">
        <v>12</v>
      </c>
      <c r="AX132">
        <v>12</v>
      </c>
      <c r="AY132">
        <v>57</v>
      </c>
      <c r="AZ132">
        <v>36</v>
      </c>
      <c r="BC132">
        <v>6</v>
      </c>
      <c r="BD132">
        <v>9</v>
      </c>
      <c r="BE132">
        <v>10</v>
      </c>
      <c r="BF132">
        <v>6</v>
      </c>
      <c r="BG132">
        <v>5</v>
      </c>
      <c r="BJ132">
        <v>28</v>
      </c>
      <c r="BK132">
        <v>33</v>
      </c>
      <c r="BL132">
        <v>33</v>
      </c>
      <c r="BM132">
        <v>49</v>
      </c>
      <c r="BN132">
        <v>39</v>
      </c>
      <c r="BQ132">
        <v>628</v>
      </c>
      <c r="BR132">
        <v>51</v>
      </c>
      <c r="BS132">
        <v>8</v>
      </c>
      <c r="BT132">
        <v>72</v>
      </c>
      <c r="BU132">
        <v>24</v>
      </c>
      <c r="BV132">
        <v>126.86</v>
      </c>
      <c r="BY132">
        <v>628</v>
      </c>
      <c r="BZ132">
        <v>198</v>
      </c>
      <c r="CA132">
        <v>10</v>
      </c>
      <c r="CB132">
        <v>61</v>
      </c>
      <c r="CC132">
        <v>999</v>
      </c>
      <c r="CD132">
        <v>999</v>
      </c>
      <c r="CE132">
        <v>999</v>
      </c>
    </row>
    <row r="133" spans="1:83" x14ac:dyDescent="0.2">
      <c r="A133">
        <v>29</v>
      </c>
      <c r="B133">
        <v>42</v>
      </c>
      <c r="C133">
        <v>56</v>
      </c>
      <c r="D133">
        <v>21</v>
      </c>
      <c r="E133">
        <v>42</v>
      </c>
      <c r="I133">
        <v>16</v>
      </c>
      <c r="J133">
        <v>20</v>
      </c>
      <c r="K133">
        <v>38</v>
      </c>
      <c r="L133">
        <v>2</v>
      </c>
      <c r="M133">
        <v>13</v>
      </c>
      <c r="P133">
        <v>627</v>
      </c>
      <c r="Q133">
        <v>23740</v>
      </c>
      <c r="U133">
        <v>129</v>
      </c>
      <c r="V133">
        <v>4940</v>
      </c>
      <c r="W133">
        <v>4500</v>
      </c>
      <c r="AA133">
        <v>9340</v>
      </c>
      <c r="AB133">
        <v>10540</v>
      </c>
      <c r="AC133">
        <v>15140</v>
      </c>
      <c r="AD133">
        <v>4340</v>
      </c>
      <c r="AE133">
        <v>18740</v>
      </c>
      <c r="AG133">
        <v>89</v>
      </c>
      <c r="AH133">
        <v>5</v>
      </c>
      <c r="AI133">
        <v>21</v>
      </c>
      <c r="AJ133">
        <v>6</v>
      </c>
      <c r="AK133">
        <v>3</v>
      </c>
      <c r="AN133">
        <v>18</v>
      </c>
      <c r="AO133">
        <v>11</v>
      </c>
      <c r="AP133">
        <v>8</v>
      </c>
      <c r="AQ133">
        <v>4</v>
      </c>
      <c r="AR133">
        <v>15</v>
      </c>
      <c r="AV133">
        <v>202</v>
      </c>
      <c r="AW133">
        <v>16</v>
      </c>
      <c r="AX133">
        <v>26</v>
      </c>
      <c r="AY133">
        <v>8</v>
      </c>
      <c r="AZ133">
        <v>5</v>
      </c>
      <c r="BC133">
        <v>7</v>
      </c>
      <c r="BD133">
        <v>8</v>
      </c>
      <c r="BE133">
        <v>5</v>
      </c>
      <c r="BF133">
        <v>6</v>
      </c>
      <c r="BG133">
        <v>6</v>
      </c>
      <c r="BJ133">
        <v>93</v>
      </c>
      <c r="BK133">
        <v>55</v>
      </c>
      <c r="BL133">
        <v>41</v>
      </c>
      <c r="BM133">
        <v>47</v>
      </c>
      <c r="BN133">
        <v>39</v>
      </c>
      <c r="BQ133">
        <v>629</v>
      </c>
      <c r="BR133">
        <v>79</v>
      </c>
      <c r="BS133">
        <v>10</v>
      </c>
      <c r="BT133">
        <v>49</v>
      </c>
      <c r="BU133">
        <v>17</v>
      </c>
      <c r="BV133">
        <v>139.81</v>
      </c>
      <c r="BY133">
        <v>629</v>
      </c>
      <c r="BZ133">
        <v>188</v>
      </c>
      <c r="CA133">
        <v>9</v>
      </c>
      <c r="CB133">
        <v>71</v>
      </c>
      <c r="CC133">
        <v>999</v>
      </c>
      <c r="CD133">
        <v>999</v>
      </c>
      <c r="CE133">
        <v>999</v>
      </c>
    </row>
    <row r="134" spans="1:83" x14ac:dyDescent="0.2">
      <c r="A134">
        <v>839</v>
      </c>
      <c r="B134">
        <v>27</v>
      </c>
      <c r="C134">
        <v>240</v>
      </c>
      <c r="D134">
        <v>37</v>
      </c>
      <c r="E134">
        <v>160</v>
      </c>
      <c r="I134">
        <v>41</v>
      </c>
      <c r="J134">
        <v>13</v>
      </c>
      <c r="K134">
        <v>8</v>
      </c>
      <c r="L134">
        <v>40</v>
      </c>
      <c r="M134">
        <v>40</v>
      </c>
      <c r="P134">
        <v>628</v>
      </c>
      <c r="Q134">
        <v>6440</v>
      </c>
      <c r="U134">
        <v>130</v>
      </c>
      <c r="V134">
        <v>8740</v>
      </c>
      <c r="W134">
        <v>7400</v>
      </c>
      <c r="AA134">
        <v>17640</v>
      </c>
      <c r="AB134">
        <v>18540</v>
      </c>
      <c r="AC134">
        <v>8840</v>
      </c>
      <c r="AD134">
        <v>4940</v>
      </c>
      <c r="AE134">
        <v>7840</v>
      </c>
      <c r="AG134">
        <v>15</v>
      </c>
      <c r="AH134">
        <v>4</v>
      </c>
      <c r="AI134">
        <v>5</v>
      </c>
      <c r="AJ134">
        <v>6</v>
      </c>
      <c r="AK134">
        <v>7</v>
      </c>
      <c r="AN134">
        <v>106</v>
      </c>
      <c r="AO134">
        <v>15</v>
      </c>
      <c r="AP134">
        <v>8</v>
      </c>
      <c r="AQ134">
        <v>11</v>
      </c>
      <c r="AR134">
        <v>12</v>
      </c>
      <c r="AV134">
        <v>115</v>
      </c>
      <c r="AW134">
        <v>13</v>
      </c>
      <c r="AX134">
        <v>9</v>
      </c>
      <c r="AY134">
        <v>30</v>
      </c>
      <c r="AZ134">
        <v>47</v>
      </c>
      <c r="BC134">
        <v>15</v>
      </c>
      <c r="BD134">
        <v>5</v>
      </c>
      <c r="BE134">
        <v>8</v>
      </c>
      <c r="BF134">
        <v>7</v>
      </c>
      <c r="BG134">
        <v>6</v>
      </c>
      <c r="BJ134">
        <v>82</v>
      </c>
      <c r="BK134">
        <v>41</v>
      </c>
      <c r="BL134">
        <v>44</v>
      </c>
      <c r="BM134">
        <v>52</v>
      </c>
      <c r="BN134">
        <v>60</v>
      </c>
      <c r="BQ134">
        <v>630</v>
      </c>
      <c r="BR134">
        <v>18</v>
      </c>
      <c r="BS134">
        <v>7</v>
      </c>
      <c r="BT134">
        <v>56</v>
      </c>
      <c r="BU134">
        <v>9</v>
      </c>
      <c r="BV134">
        <v>143.13999999999999</v>
      </c>
      <c r="BY134">
        <v>630</v>
      </c>
      <c r="BZ134">
        <v>125</v>
      </c>
      <c r="CA134">
        <v>11</v>
      </c>
      <c r="CB134">
        <v>16</v>
      </c>
      <c r="CC134">
        <v>999</v>
      </c>
      <c r="CD134">
        <v>999</v>
      </c>
      <c r="CE134">
        <v>999</v>
      </c>
    </row>
    <row r="135" spans="1:83" x14ac:dyDescent="0.2">
      <c r="A135">
        <v>93</v>
      </c>
      <c r="B135">
        <v>80</v>
      </c>
      <c r="C135">
        <v>67</v>
      </c>
      <c r="D135">
        <v>11</v>
      </c>
      <c r="E135">
        <v>78</v>
      </c>
      <c r="F135">
        <v>56</v>
      </c>
      <c r="I135">
        <v>28</v>
      </c>
      <c r="J135">
        <v>20</v>
      </c>
      <c r="K135">
        <v>4</v>
      </c>
      <c r="L135">
        <v>3</v>
      </c>
      <c r="M135">
        <v>8</v>
      </c>
      <c r="N135">
        <v>6</v>
      </c>
      <c r="P135">
        <v>629</v>
      </c>
      <c r="Q135">
        <v>4140</v>
      </c>
      <c r="U135">
        <v>131</v>
      </c>
      <c r="V135">
        <v>7040</v>
      </c>
      <c r="W135">
        <v>6300</v>
      </c>
      <c r="AA135">
        <v>5240</v>
      </c>
      <c r="AB135">
        <v>9340</v>
      </c>
      <c r="AC135">
        <v>7640</v>
      </c>
      <c r="AD135">
        <v>7140</v>
      </c>
      <c r="AE135">
        <v>17540</v>
      </c>
      <c r="AG135">
        <v>6</v>
      </c>
      <c r="AH135">
        <v>5</v>
      </c>
      <c r="AI135">
        <v>3</v>
      </c>
      <c r="AJ135">
        <v>3</v>
      </c>
      <c r="AK135">
        <v>9</v>
      </c>
      <c r="AL135">
        <v>7</v>
      </c>
      <c r="AN135">
        <v>9</v>
      </c>
      <c r="AO135">
        <v>5</v>
      </c>
      <c r="AP135">
        <v>2</v>
      </c>
      <c r="AQ135">
        <v>2</v>
      </c>
      <c r="AR135">
        <v>8</v>
      </c>
      <c r="AS135">
        <v>6</v>
      </c>
      <c r="AV135">
        <v>37</v>
      </c>
      <c r="AW135">
        <v>17</v>
      </c>
      <c r="AX135">
        <v>5</v>
      </c>
      <c r="AY135">
        <v>1</v>
      </c>
      <c r="AZ135">
        <v>16</v>
      </c>
      <c r="BA135">
        <v>6</v>
      </c>
      <c r="BC135">
        <v>5</v>
      </c>
      <c r="BD135">
        <v>8</v>
      </c>
      <c r="BE135">
        <v>7</v>
      </c>
      <c r="BF135">
        <v>7</v>
      </c>
      <c r="BG135">
        <v>7</v>
      </c>
      <c r="BH135">
        <v>9</v>
      </c>
      <c r="BJ135">
        <v>33</v>
      </c>
      <c r="BK135">
        <v>55</v>
      </c>
      <c r="BL135">
        <v>47</v>
      </c>
      <c r="BM135">
        <v>33</v>
      </c>
      <c r="BN135">
        <v>55</v>
      </c>
      <c r="BO135">
        <v>60</v>
      </c>
      <c r="BQ135">
        <v>631</v>
      </c>
      <c r="BR135">
        <v>14</v>
      </c>
      <c r="BS135">
        <v>9</v>
      </c>
      <c r="BT135">
        <v>40</v>
      </c>
      <c r="BU135">
        <v>4</v>
      </c>
      <c r="BV135">
        <v>128.77000000000001</v>
      </c>
      <c r="BY135">
        <v>631</v>
      </c>
      <c r="BZ135">
        <v>68</v>
      </c>
      <c r="CA135">
        <v>12</v>
      </c>
      <c r="CB135">
        <v>10</v>
      </c>
      <c r="CC135">
        <v>991</v>
      </c>
      <c r="CD135">
        <v>999</v>
      </c>
      <c r="CE135">
        <v>999</v>
      </c>
    </row>
    <row r="136" spans="1:83" x14ac:dyDescent="0.2">
      <c r="A136">
        <v>22</v>
      </c>
      <c r="B136">
        <v>75</v>
      </c>
      <c r="C136">
        <v>41</v>
      </c>
      <c r="D136">
        <v>19</v>
      </c>
      <c r="E136">
        <v>20</v>
      </c>
      <c r="I136">
        <v>10</v>
      </c>
      <c r="J136">
        <v>15</v>
      </c>
      <c r="K136">
        <v>11</v>
      </c>
      <c r="L136">
        <v>11</v>
      </c>
      <c r="M136">
        <v>16</v>
      </c>
      <c r="P136">
        <v>630</v>
      </c>
      <c r="Q136">
        <v>6540</v>
      </c>
      <c r="U136">
        <v>132</v>
      </c>
      <c r="V136">
        <v>3440</v>
      </c>
      <c r="W136">
        <v>3100</v>
      </c>
      <c r="AA136">
        <v>9140</v>
      </c>
      <c r="AB136">
        <v>12500</v>
      </c>
      <c r="AC136">
        <v>14140</v>
      </c>
      <c r="AD136">
        <v>12540</v>
      </c>
      <c r="AE136">
        <v>20040</v>
      </c>
      <c r="AG136">
        <v>4</v>
      </c>
      <c r="AH136">
        <v>6</v>
      </c>
      <c r="AI136">
        <v>5</v>
      </c>
      <c r="AJ136">
        <v>6</v>
      </c>
      <c r="AK136">
        <v>4</v>
      </c>
      <c r="AN136">
        <v>6</v>
      </c>
      <c r="AO136">
        <v>15</v>
      </c>
      <c r="AP136">
        <v>4</v>
      </c>
      <c r="AQ136">
        <v>8</v>
      </c>
      <c r="AR136">
        <v>8</v>
      </c>
      <c r="AV136">
        <v>5</v>
      </c>
      <c r="AW136">
        <v>24</v>
      </c>
      <c r="AX136">
        <v>17</v>
      </c>
      <c r="AY136">
        <v>3</v>
      </c>
      <c r="AZ136">
        <v>15</v>
      </c>
      <c r="BC136">
        <v>9</v>
      </c>
      <c r="BD136">
        <v>7</v>
      </c>
      <c r="BE136">
        <v>6</v>
      </c>
      <c r="BF136">
        <v>15</v>
      </c>
      <c r="BG136">
        <v>5</v>
      </c>
      <c r="BJ136">
        <v>28</v>
      </c>
      <c r="BK136">
        <v>49</v>
      </c>
      <c r="BL136">
        <v>41</v>
      </c>
      <c r="BM136">
        <v>52</v>
      </c>
      <c r="BN136">
        <v>30</v>
      </c>
      <c r="BQ136">
        <v>632</v>
      </c>
      <c r="BR136">
        <v>13</v>
      </c>
      <c r="BS136">
        <v>8</v>
      </c>
      <c r="BT136">
        <v>40</v>
      </c>
      <c r="BU136">
        <v>5</v>
      </c>
      <c r="BV136">
        <v>153.27000000000001</v>
      </c>
      <c r="BY136">
        <v>632</v>
      </c>
      <c r="BZ136">
        <v>74</v>
      </c>
      <c r="CA136">
        <v>11</v>
      </c>
      <c r="CB136">
        <v>11</v>
      </c>
      <c r="CC136">
        <v>999</v>
      </c>
      <c r="CD136">
        <v>999</v>
      </c>
      <c r="CE136">
        <v>999</v>
      </c>
    </row>
    <row r="137" spans="1:83" x14ac:dyDescent="0.2">
      <c r="A137">
        <v>34</v>
      </c>
      <c r="B137">
        <v>20</v>
      </c>
      <c r="C137">
        <v>37</v>
      </c>
      <c r="D137">
        <v>32</v>
      </c>
      <c r="E137">
        <v>47</v>
      </c>
      <c r="I137">
        <v>28</v>
      </c>
      <c r="J137">
        <v>30</v>
      </c>
      <c r="K137">
        <v>16</v>
      </c>
      <c r="L137">
        <v>7</v>
      </c>
      <c r="M137">
        <v>3</v>
      </c>
      <c r="P137">
        <v>631</v>
      </c>
      <c r="Q137">
        <v>8540</v>
      </c>
      <c r="U137">
        <v>133</v>
      </c>
      <c r="V137">
        <v>3140</v>
      </c>
      <c r="W137">
        <v>3000</v>
      </c>
      <c r="AA137">
        <v>9940</v>
      </c>
      <c r="AB137">
        <v>8140</v>
      </c>
      <c r="AC137">
        <v>4940</v>
      </c>
      <c r="AD137">
        <v>6740</v>
      </c>
      <c r="AE137">
        <v>10740</v>
      </c>
      <c r="AG137">
        <v>4</v>
      </c>
      <c r="AH137">
        <v>5</v>
      </c>
      <c r="AI137">
        <v>5</v>
      </c>
      <c r="AJ137">
        <v>6</v>
      </c>
      <c r="AK137">
        <v>5</v>
      </c>
      <c r="AN137">
        <v>21</v>
      </c>
      <c r="AO137">
        <v>12</v>
      </c>
      <c r="AP137">
        <v>5</v>
      </c>
      <c r="AQ137">
        <v>4</v>
      </c>
      <c r="AR137">
        <v>11</v>
      </c>
      <c r="AV137">
        <v>8</v>
      </c>
      <c r="AW137">
        <v>21</v>
      </c>
      <c r="AX137">
        <v>23</v>
      </c>
      <c r="AY137">
        <v>7</v>
      </c>
      <c r="AZ137">
        <v>10</v>
      </c>
      <c r="BC137">
        <v>9</v>
      </c>
      <c r="BD137">
        <v>9</v>
      </c>
      <c r="BE137">
        <v>10</v>
      </c>
      <c r="BF137">
        <v>10</v>
      </c>
      <c r="BG137">
        <v>9</v>
      </c>
      <c r="BJ137">
        <v>55</v>
      </c>
      <c r="BK137">
        <v>52</v>
      </c>
      <c r="BL137">
        <v>33</v>
      </c>
      <c r="BM137">
        <v>44</v>
      </c>
      <c r="BN137">
        <v>44</v>
      </c>
      <c r="BQ137">
        <v>633</v>
      </c>
      <c r="BR137">
        <v>17</v>
      </c>
      <c r="BS137">
        <v>4</v>
      </c>
      <c r="BT137">
        <v>42</v>
      </c>
      <c r="BU137">
        <v>11</v>
      </c>
      <c r="BV137">
        <v>1</v>
      </c>
      <c r="BY137">
        <v>633</v>
      </c>
      <c r="BZ137">
        <v>128</v>
      </c>
      <c r="CA137">
        <v>11</v>
      </c>
      <c r="CB137">
        <v>20</v>
      </c>
      <c r="CC137">
        <v>999</v>
      </c>
      <c r="CD137">
        <v>999</v>
      </c>
      <c r="CE137">
        <v>999</v>
      </c>
    </row>
    <row r="138" spans="1:83" x14ac:dyDescent="0.2">
      <c r="P138">
        <v>632</v>
      </c>
      <c r="Q138">
        <v>11000</v>
      </c>
      <c r="U138">
        <v>134</v>
      </c>
      <c r="V138">
        <v>5040</v>
      </c>
      <c r="W138">
        <v>4700</v>
      </c>
      <c r="AA138">
        <v>8640</v>
      </c>
      <c r="AB138">
        <v>6840</v>
      </c>
      <c r="AC138">
        <v>8440</v>
      </c>
      <c r="AD138">
        <v>9540</v>
      </c>
      <c r="AE138">
        <v>9140</v>
      </c>
      <c r="BQ138">
        <v>634</v>
      </c>
      <c r="BR138">
        <v>17</v>
      </c>
      <c r="BS138">
        <v>5</v>
      </c>
      <c r="BT138">
        <v>36</v>
      </c>
      <c r="BU138">
        <v>14</v>
      </c>
      <c r="BV138">
        <v>1</v>
      </c>
      <c r="BY138">
        <v>634</v>
      </c>
      <c r="BZ138">
        <v>307</v>
      </c>
      <c r="CA138">
        <v>6</v>
      </c>
      <c r="CB138">
        <v>26</v>
      </c>
      <c r="CC138">
        <v>999</v>
      </c>
      <c r="CD138">
        <v>999</v>
      </c>
      <c r="CE138">
        <v>999</v>
      </c>
    </row>
    <row r="139" spans="1:83" x14ac:dyDescent="0.2">
      <c r="P139">
        <v>633</v>
      </c>
      <c r="Q139">
        <v>13340</v>
      </c>
      <c r="U139">
        <v>135</v>
      </c>
      <c r="V139">
        <v>2740</v>
      </c>
      <c r="W139">
        <v>2800</v>
      </c>
      <c r="BQ139">
        <v>635</v>
      </c>
      <c r="BR139">
        <v>6</v>
      </c>
      <c r="BS139">
        <v>1</v>
      </c>
      <c r="BT139">
        <v>16</v>
      </c>
      <c r="BU139">
        <v>3</v>
      </c>
      <c r="BV139">
        <v>1</v>
      </c>
      <c r="BY139">
        <v>635</v>
      </c>
      <c r="BZ139">
        <v>112</v>
      </c>
      <c r="CA139">
        <v>8</v>
      </c>
      <c r="CB139">
        <v>18</v>
      </c>
      <c r="CC139">
        <v>999</v>
      </c>
      <c r="CD139">
        <v>999</v>
      </c>
      <c r="CE139">
        <v>999</v>
      </c>
    </row>
    <row r="140" spans="1:83" x14ac:dyDescent="0.2">
      <c r="P140">
        <v>634</v>
      </c>
      <c r="Q140">
        <v>12940</v>
      </c>
      <c r="U140">
        <v>136</v>
      </c>
      <c r="V140">
        <v>3240</v>
      </c>
      <c r="W140">
        <v>2800</v>
      </c>
      <c r="BQ140">
        <v>636</v>
      </c>
      <c r="BR140">
        <v>11</v>
      </c>
      <c r="BS140">
        <v>6</v>
      </c>
      <c r="BT140">
        <v>50</v>
      </c>
      <c r="BU140">
        <v>8</v>
      </c>
      <c r="BV140">
        <v>104.52</v>
      </c>
      <c r="BY140">
        <v>636</v>
      </c>
      <c r="BZ140">
        <v>79</v>
      </c>
      <c r="CA140">
        <v>14</v>
      </c>
      <c r="CB140">
        <v>12</v>
      </c>
      <c r="CC140">
        <v>999</v>
      </c>
      <c r="CD140">
        <v>999</v>
      </c>
      <c r="CE140">
        <v>999</v>
      </c>
    </row>
    <row r="141" spans="1:83" x14ac:dyDescent="0.2">
      <c r="P141">
        <v>635</v>
      </c>
      <c r="Q141">
        <v>7440</v>
      </c>
      <c r="U141">
        <v>137</v>
      </c>
      <c r="V141">
        <v>5640</v>
      </c>
      <c r="W141">
        <v>4900</v>
      </c>
      <c r="AA141" t="s">
        <v>3</v>
      </c>
      <c r="BQ141">
        <v>637</v>
      </c>
      <c r="BR141">
        <v>14</v>
      </c>
      <c r="BS141">
        <v>4</v>
      </c>
      <c r="BT141">
        <v>112</v>
      </c>
      <c r="BU141">
        <v>31</v>
      </c>
      <c r="BV141">
        <v>1</v>
      </c>
      <c r="BY141">
        <v>637</v>
      </c>
      <c r="BZ141">
        <v>114</v>
      </c>
      <c r="CA141">
        <v>19</v>
      </c>
      <c r="CB141">
        <v>20</v>
      </c>
      <c r="CC141">
        <v>999</v>
      </c>
      <c r="CD141">
        <v>999</v>
      </c>
      <c r="CE141">
        <v>999</v>
      </c>
    </row>
    <row r="142" spans="1:83" x14ac:dyDescent="0.2">
      <c r="P142">
        <v>636</v>
      </c>
      <c r="Q142">
        <v>16340</v>
      </c>
      <c r="U142">
        <v>138</v>
      </c>
      <c r="V142">
        <v>4340</v>
      </c>
      <c r="W142">
        <v>4200</v>
      </c>
      <c r="BQ142">
        <v>638</v>
      </c>
      <c r="BR142">
        <v>27</v>
      </c>
      <c r="BS142">
        <v>3</v>
      </c>
      <c r="BT142">
        <v>37</v>
      </c>
      <c r="BU142">
        <v>12</v>
      </c>
      <c r="BV142">
        <v>1</v>
      </c>
      <c r="BY142">
        <v>638</v>
      </c>
      <c r="BZ142">
        <v>98</v>
      </c>
      <c r="CA142">
        <v>14</v>
      </c>
      <c r="CB142">
        <v>28</v>
      </c>
      <c r="CC142">
        <v>999</v>
      </c>
      <c r="CD142">
        <v>999</v>
      </c>
      <c r="CE142">
        <v>999</v>
      </c>
    </row>
    <row r="143" spans="1:83" x14ac:dyDescent="0.2">
      <c r="P143">
        <v>637</v>
      </c>
      <c r="Q143">
        <v>9540</v>
      </c>
      <c r="U143">
        <v>139</v>
      </c>
      <c r="V143">
        <v>4640</v>
      </c>
      <c r="W143">
        <v>4500</v>
      </c>
      <c r="BQ143">
        <v>639</v>
      </c>
      <c r="BR143">
        <v>27</v>
      </c>
      <c r="BS143">
        <v>11</v>
      </c>
      <c r="BT143">
        <v>87</v>
      </c>
      <c r="BU143">
        <v>21</v>
      </c>
      <c r="BV143">
        <v>103.14</v>
      </c>
      <c r="BY143">
        <v>639</v>
      </c>
      <c r="BZ143">
        <v>534</v>
      </c>
      <c r="CA143">
        <v>13</v>
      </c>
      <c r="CB143">
        <v>16</v>
      </c>
      <c r="CC143">
        <v>999</v>
      </c>
      <c r="CD143">
        <v>991</v>
      </c>
      <c r="CE143">
        <v>999</v>
      </c>
    </row>
    <row r="144" spans="1:83" x14ac:dyDescent="0.2">
      <c r="P144">
        <v>638</v>
      </c>
      <c r="Q144">
        <v>9040</v>
      </c>
      <c r="U144">
        <v>140</v>
      </c>
      <c r="V144">
        <v>3240</v>
      </c>
      <c r="W144">
        <v>3300</v>
      </c>
      <c r="BQ144">
        <v>640</v>
      </c>
      <c r="BR144">
        <v>43</v>
      </c>
      <c r="BS144">
        <v>8</v>
      </c>
      <c r="BT144">
        <v>64</v>
      </c>
      <c r="BU144">
        <v>13</v>
      </c>
      <c r="BV144">
        <v>99.84</v>
      </c>
      <c r="BY144">
        <v>640</v>
      </c>
      <c r="BZ144">
        <v>204</v>
      </c>
      <c r="CA144">
        <v>11</v>
      </c>
      <c r="CB144">
        <v>32</v>
      </c>
      <c r="CC144">
        <v>999</v>
      </c>
      <c r="CD144">
        <v>999</v>
      </c>
      <c r="CE144">
        <v>999</v>
      </c>
    </row>
    <row r="145" spans="16:83" x14ac:dyDescent="0.2">
      <c r="P145">
        <v>639</v>
      </c>
      <c r="Q145">
        <v>9040</v>
      </c>
      <c r="U145">
        <v>141</v>
      </c>
      <c r="V145">
        <v>4340</v>
      </c>
      <c r="W145">
        <v>3500</v>
      </c>
      <c r="BQ145">
        <v>641</v>
      </c>
      <c r="BR145">
        <v>1</v>
      </c>
      <c r="BS145">
        <v>1</v>
      </c>
      <c r="BT145">
        <v>12</v>
      </c>
      <c r="BU145">
        <v>2</v>
      </c>
      <c r="BV145">
        <v>1</v>
      </c>
      <c r="BY145">
        <v>641</v>
      </c>
      <c r="BZ145">
        <v>36</v>
      </c>
      <c r="CA145">
        <v>5</v>
      </c>
      <c r="CB145">
        <v>17</v>
      </c>
      <c r="CC145">
        <v>999</v>
      </c>
      <c r="CD145">
        <v>999</v>
      </c>
      <c r="CE145">
        <v>999</v>
      </c>
    </row>
    <row r="146" spans="16:83" x14ac:dyDescent="0.2">
      <c r="P146">
        <v>640</v>
      </c>
      <c r="Q146">
        <v>6140</v>
      </c>
      <c r="U146">
        <v>142</v>
      </c>
      <c r="V146">
        <v>4040</v>
      </c>
      <c r="W146">
        <v>3800</v>
      </c>
      <c r="BQ146">
        <v>642</v>
      </c>
      <c r="BR146">
        <v>15</v>
      </c>
      <c r="BS146">
        <v>6</v>
      </c>
      <c r="BT146">
        <v>12</v>
      </c>
      <c r="BU146">
        <v>5</v>
      </c>
      <c r="BV146">
        <v>1</v>
      </c>
      <c r="BY146">
        <v>642</v>
      </c>
      <c r="BZ146">
        <v>49</v>
      </c>
      <c r="CA146">
        <v>13</v>
      </c>
      <c r="CB146">
        <v>16</v>
      </c>
      <c r="CC146">
        <v>999</v>
      </c>
      <c r="CD146">
        <v>999</v>
      </c>
      <c r="CE146">
        <v>999</v>
      </c>
    </row>
    <row r="147" spans="16:83" x14ac:dyDescent="0.2">
      <c r="P147">
        <v>641</v>
      </c>
      <c r="Q147">
        <v>13540</v>
      </c>
      <c r="U147">
        <v>143</v>
      </c>
      <c r="V147">
        <v>2540</v>
      </c>
      <c r="W147">
        <v>2700</v>
      </c>
      <c r="BQ147">
        <v>643</v>
      </c>
      <c r="BR147">
        <v>19</v>
      </c>
      <c r="BS147">
        <v>3</v>
      </c>
      <c r="BT147">
        <v>11</v>
      </c>
      <c r="BU147">
        <v>6</v>
      </c>
      <c r="BV147">
        <v>1</v>
      </c>
      <c r="BY147">
        <v>643</v>
      </c>
      <c r="BZ147">
        <v>63</v>
      </c>
      <c r="CA147">
        <v>13</v>
      </c>
      <c r="CB147">
        <v>19</v>
      </c>
      <c r="CC147">
        <v>999</v>
      </c>
      <c r="CD147">
        <v>999</v>
      </c>
      <c r="CE147">
        <v>999</v>
      </c>
    </row>
    <row r="148" spans="16:83" x14ac:dyDescent="0.2">
      <c r="P148">
        <v>642</v>
      </c>
      <c r="Q148">
        <v>11240</v>
      </c>
      <c r="U148">
        <v>144</v>
      </c>
      <c r="V148">
        <v>1140</v>
      </c>
      <c r="W148">
        <v>1200</v>
      </c>
      <c r="BQ148">
        <v>644</v>
      </c>
      <c r="BR148">
        <v>28</v>
      </c>
      <c r="BS148">
        <v>7</v>
      </c>
      <c r="BT148">
        <v>41</v>
      </c>
      <c r="BU148">
        <v>7</v>
      </c>
      <c r="BV148">
        <v>106.28</v>
      </c>
      <c r="BY148">
        <v>644</v>
      </c>
      <c r="BZ148">
        <v>77</v>
      </c>
      <c r="CA148">
        <v>10</v>
      </c>
      <c r="CB148">
        <v>20</v>
      </c>
      <c r="CC148">
        <v>999</v>
      </c>
      <c r="CD148">
        <v>999</v>
      </c>
      <c r="CE148">
        <v>999</v>
      </c>
    </row>
    <row r="149" spans="16:83" x14ac:dyDescent="0.2">
      <c r="P149">
        <v>643</v>
      </c>
      <c r="Q149">
        <v>12840</v>
      </c>
      <c r="U149">
        <v>145</v>
      </c>
      <c r="V149">
        <v>940</v>
      </c>
      <c r="W149">
        <v>1100</v>
      </c>
      <c r="BQ149">
        <v>645</v>
      </c>
      <c r="BR149">
        <v>35</v>
      </c>
      <c r="BS149">
        <v>3</v>
      </c>
      <c r="BT149">
        <v>15</v>
      </c>
      <c r="BU149">
        <v>6</v>
      </c>
      <c r="BV149">
        <v>1</v>
      </c>
      <c r="BY149">
        <v>645</v>
      </c>
      <c r="BZ149">
        <v>82</v>
      </c>
      <c r="CA149">
        <v>10</v>
      </c>
      <c r="CB149">
        <v>33</v>
      </c>
      <c r="CC149">
        <v>999</v>
      </c>
      <c r="CD149">
        <v>999</v>
      </c>
      <c r="CE149">
        <v>999</v>
      </c>
    </row>
    <row r="150" spans="16:83" x14ac:dyDescent="0.2">
      <c r="P150">
        <v>644</v>
      </c>
      <c r="Q150">
        <v>8540</v>
      </c>
      <c r="U150">
        <v>146</v>
      </c>
      <c r="V150">
        <v>2840</v>
      </c>
      <c r="W150">
        <v>2600</v>
      </c>
      <c r="BQ150">
        <v>646</v>
      </c>
      <c r="BR150">
        <v>26</v>
      </c>
      <c r="BS150">
        <v>3</v>
      </c>
      <c r="BT150">
        <v>20</v>
      </c>
      <c r="BU150">
        <v>7</v>
      </c>
      <c r="BV150">
        <v>1</v>
      </c>
      <c r="BY150">
        <v>646</v>
      </c>
      <c r="BZ150">
        <v>120</v>
      </c>
      <c r="CA150">
        <v>9</v>
      </c>
      <c r="CB150">
        <v>29</v>
      </c>
      <c r="CC150">
        <v>999</v>
      </c>
      <c r="CD150">
        <v>999</v>
      </c>
      <c r="CE150">
        <v>999</v>
      </c>
    </row>
    <row r="151" spans="16:83" x14ac:dyDescent="0.2">
      <c r="P151">
        <v>645</v>
      </c>
      <c r="Q151">
        <v>11740</v>
      </c>
      <c r="U151">
        <v>147</v>
      </c>
      <c r="V151">
        <v>4040</v>
      </c>
      <c r="W151">
        <v>4000</v>
      </c>
      <c r="BQ151">
        <v>1</v>
      </c>
      <c r="BR151">
        <v>17</v>
      </c>
      <c r="BS151">
        <v>8</v>
      </c>
      <c r="BT151">
        <v>81</v>
      </c>
      <c r="BU151">
        <v>18</v>
      </c>
      <c r="BV151">
        <v>87.84</v>
      </c>
      <c r="BY151">
        <v>1</v>
      </c>
      <c r="BZ151">
        <v>39</v>
      </c>
      <c r="CA151">
        <v>12</v>
      </c>
      <c r="CB151">
        <v>14</v>
      </c>
      <c r="CC151">
        <v>999</v>
      </c>
      <c r="CD151">
        <v>999</v>
      </c>
      <c r="CE151">
        <v>999</v>
      </c>
    </row>
    <row r="152" spans="16:83" x14ac:dyDescent="0.2">
      <c r="P152">
        <v>1</v>
      </c>
      <c r="Q152">
        <v>5040</v>
      </c>
      <c r="U152">
        <v>148</v>
      </c>
      <c r="V152">
        <v>2340</v>
      </c>
      <c r="W152">
        <v>2100</v>
      </c>
      <c r="BQ152">
        <v>2</v>
      </c>
      <c r="BR152">
        <v>32</v>
      </c>
      <c r="BS152">
        <v>5</v>
      </c>
      <c r="BT152">
        <v>99</v>
      </c>
      <c r="BU152">
        <v>27</v>
      </c>
      <c r="BV152">
        <v>116.4</v>
      </c>
      <c r="BY152">
        <v>2</v>
      </c>
      <c r="BZ152">
        <v>242</v>
      </c>
      <c r="CA152">
        <v>11</v>
      </c>
      <c r="CB152">
        <v>31</v>
      </c>
      <c r="CC152">
        <v>999</v>
      </c>
      <c r="CD152">
        <v>999</v>
      </c>
      <c r="CE152">
        <v>999</v>
      </c>
    </row>
    <row r="153" spans="16:83" x14ac:dyDescent="0.2">
      <c r="P153">
        <v>2</v>
      </c>
      <c r="Q153">
        <v>4640</v>
      </c>
      <c r="U153">
        <v>149</v>
      </c>
      <c r="V153">
        <v>3540</v>
      </c>
      <c r="W153">
        <v>3000</v>
      </c>
      <c r="BQ153">
        <v>3</v>
      </c>
      <c r="BR153">
        <v>69</v>
      </c>
      <c r="BS153">
        <v>5</v>
      </c>
      <c r="BT153">
        <v>131</v>
      </c>
      <c r="BU153">
        <v>35</v>
      </c>
      <c r="BV153">
        <v>128.5</v>
      </c>
      <c r="BY153">
        <v>3</v>
      </c>
      <c r="BZ153">
        <v>269</v>
      </c>
      <c r="CA153">
        <v>11</v>
      </c>
      <c r="CB153">
        <v>72</v>
      </c>
      <c r="CC153">
        <v>999</v>
      </c>
      <c r="CD153">
        <v>999</v>
      </c>
      <c r="CE153">
        <v>999</v>
      </c>
    </row>
    <row r="154" spans="16:83" x14ac:dyDescent="0.2">
      <c r="P154">
        <v>3</v>
      </c>
      <c r="Q154">
        <v>740</v>
      </c>
      <c r="U154">
        <v>150</v>
      </c>
      <c r="V154">
        <v>5340</v>
      </c>
      <c r="W154">
        <v>4900</v>
      </c>
      <c r="BQ154">
        <v>4</v>
      </c>
      <c r="BR154">
        <v>27</v>
      </c>
      <c r="BS154">
        <v>8</v>
      </c>
      <c r="BT154">
        <v>61</v>
      </c>
      <c r="BU154">
        <v>9</v>
      </c>
      <c r="BV154">
        <v>86.41</v>
      </c>
      <c r="BY154">
        <v>4</v>
      </c>
      <c r="BZ154">
        <v>58</v>
      </c>
      <c r="CA154">
        <v>11</v>
      </c>
      <c r="CB154">
        <v>19</v>
      </c>
      <c r="CC154">
        <v>999</v>
      </c>
      <c r="CD154">
        <v>999</v>
      </c>
      <c r="CE154">
        <v>999</v>
      </c>
    </row>
    <row r="155" spans="16:83" x14ac:dyDescent="0.2">
      <c r="P155">
        <v>4</v>
      </c>
      <c r="Q155">
        <v>4840</v>
      </c>
      <c r="U155">
        <v>151</v>
      </c>
      <c r="V155">
        <v>3340</v>
      </c>
      <c r="W155">
        <v>3000</v>
      </c>
      <c r="BQ155">
        <v>5</v>
      </c>
      <c r="BR155">
        <v>9</v>
      </c>
      <c r="BS155">
        <v>3</v>
      </c>
      <c r="BT155">
        <v>108</v>
      </c>
      <c r="BU155">
        <v>22</v>
      </c>
      <c r="BV155">
        <v>102.25</v>
      </c>
      <c r="BY155">
        <v>5</v>
      </c>
      <c r="BZ155">
        <v>44</v>
      </c>
      <c r="CA155">
        <v>13</v>
      </c>
      <c r="CB155">
        <v>11</v>
      </c>
      <c r="CC155">
        <v>999</v>
      </c>
      <c r="CD155">
        <v>999</v>
      </c>
      <c r="CE155">
        <v>999</v>
      </c>
    </row>
    <row r="156" spans="16:83" x14ac:dyDescent="0.2">
      <c r="P156">
        <v>5</v>
      </c>
      <c r="Q156">
        <v>1740</v>
      </c>
      <c r="U156">
        <v>152</v>
      </c>
      <c r="V156">
        <v>14440</v>
      </c>
      <c r="W156">
        <v>12400</v>
      </c>
      <c r="BQ156">
        <v>6</v>
      </c>
      <c r="BR156">
        <v>16</v>
      </c>
      <c r="BS156">
        <v>4</v>
      </c>
      <c r="BT156">
        <v>96</v>
      </c>
      <c r="BU156">
        <v>9</v>
      </c>
      <c r="BV156">
        <v>104.26</v>
      </c>
      <c r="BY156">
        <v>6</v>
      </c>
      <c r="BZ156">
        <v>68</v>
      </c>
      <c r="CA156">
        <v>14</v>
      </c>
      <c r="CB156">
        <v>16</v>
      </c>
      <c r="CC156">
        <v>999</v>
      </c>
      <c r="CD156">
        <v>999</v>
      </c>
      <c r="CE156">
        <v>999</v>
      </c>
    </row>
    <row r="157" spans="16:83" x14ac:dyDescent="0.2">
      <c r="P157">
        <v>6</v>
      </c>
      <c r="Q157">
        <v>3340</v>
      </c>
      <c r="U157">
        <v>153</v>
      </c>
      <c r="V157">
        <v>6540</v>
      </c>
      <c r="W157">
        <v>5900</v>
      </c>
      <c r="BQ157">
        <v>7</v>
      </c>
      <c r="BR157">
        <v>18</v>
      </c>
      <c r="BS157">
        <v>7</v>
      </c>
      <c r="BT157">
        <v>68</v>
      </c>
      <c r="BU157">
        <v>10</v>
      </c>
      <c r="BV157">
        <v>84.93</v>
      </c>
      <c r="BY157">
        <v>7</v>
      </c>
      <c r="BZ157">
        <v>85</v>
      </c>
      <c r="CA157">
        <v>17</v>
      </c>
      <c r="CB157">
        <v>17</v>
      </c>
      <c r="CC157">
        <v>999</v>
      </c>
      <c r="CD157">
        <v>999</v>
      </c>
      <c r="CE157">
        <v>999</v>
      </c>
    </row>
    <row r="158" spans="16:83" x14ac:dyDescent="0.2">
      <c r="P158">
        <v>7</v>
      </c>
      <c r="Q158">
        <v>3640</v>
      </c>
      <c r="U158">
        <v>154</v>
      </c>
      <c r="V158">
        <v>2640</v>
      </c>
      <c r="W158">
        <v>2700</v>
      </c>
      <c r="BQ158">
        <v>8</v>
      </c>
      <c r="BR158">
        <v>21</v>
      </c>
      <c r="BS158">
        <v>4</v>
      </c>
      <c r="BT158">
        <v>77</v>
      </c>
      <c r="BU158">
        <v>15</v>
      </c>
      <c r="BV158">
        <v>88.16</v>
      </c>
      <c r="BY158">
        <v>8</v>
      </c>
      <c r="BZ158">
        <v>171</v>
      </c>
      <c r="CA158">
        <v>9</v>
      </c>
      <c r="CB158">
        <v>19</v>
      </c>
      <c r="CC158">
        <v>999</v>
      </c>
      <c r="CD158">
        <v>999</v>
      </c>
      <c r="CE158">
        <v>999</v>
      </c>
    </row>
    <row r="159" spans="16:83" x14ac:dyDescent="0.2">
      <c r="P159">
        <v>8</v>
      </c>
      <c r="Q159">
        <v>1940</v>
      </c>
      <c r="U159">
        <v>155</v>
      </c>
      <c r="V159">
        <v>2840</v>
      </c>
      <c r="W159">
        <v>2400</v>
      </c>
      <c r="BQ159">
        <v>9</v>
      </c>
      <c r="BR159">
        <v>12</v>
      </c>
      <c r="BS159">
        <v>4</v>
      </c>
      <c r="BT159">
        <v>33</v>
      </c>
      <c r="BU159">
        <v>6</v>
      </c>
      <c r="BV159">
        <v>83.47</v>
      </c>
      <c r="BY159">
        <v>9</v>
      </c>
      <c r="BZ159">
        <v>55</v>
      </c>
      <c r="CA159">
        <v>11</v>
      </c>
      <c r="CB159">
        <v>9</v>
      </c>
      <c r="CC159">
        <v>999</v>
      </c>
      <c r="CD159">
        <v>999</v>
      </c>
      <c r="CE159">
        <v>999</v>
      </c>
    </row>
    <row r="160" spans="16:83" x14ac:dyDescent="0.2">
      <c r="P160">
        <v>9</v>
      </c>
      <c r="Q160">
        <v>3440</v>
      </c>
      <c r="U160">
        <v>156</v>
      </c>
      <c r="V160">
        <v>3940</v>
      </c>
      <c r="W160">
        <v>3700</v>
      </c>
      <c r="BQ160">
        <v>10</v>
      </c>
      <c r="BR160">
        <v>23</v>
      </c>
      <c r="BS160">
        <v>7</v>
      </c>
      <c r="BT160">
        <v>75</v>
      </c>
      <c r="BU160">
        <v>15</v>
      </c>
      <c r="BV160">
        <v>83.58</v>
      </c>
      <c r="BY160">
        <v>10</v>
      </c>
      <c r="BZ160">
        <v>112</v>
      </c>
      <c r="CA160">
        <v>23</v>
      </c>
      <c r="CB160">
        <v>29</v>
      </c>
      <c r="CC160">
        <v>999</v>
      </c>
      <c r="CD160">
        <v>999</v>
      </c>
      <c r="CE160">
        <v>999</v>
      </c>
    </row>
    <row r="161" spans="16:83" x14ac:dyDescent="0.2">
      <c r="P161">
        <v>10</v>
      </c>
      <c r="Q161">
        <v>6640</v>
      </c>
      <c r="U161">
        <v>157</v>
      </c>
      <c r="V161">
        <v>2440</v>
      </c>
      <c r="W161">
        <v>2100</v>
      </c>
      <c r="BQ161">
        <v>11</v>
      </c>
      <c r="BR161">
        <v>24</v>
      </c>
      <c r="BS161">
        <v>4</v>
      </c>
      <c r="BT161">
        <v>86</v>
      </c>
      <c r="BU161">
        <v>24</v>
      </c>
      <c r="BV161">
        <v>88.7</v>
      </c>
      <c r="BY161">
        <v>11</v>
      </c>
      <c r="BZ161">
        <v>114</v>
      </c>
      <c r="CA161">
        <v>23</v>
      </c>
      <c r="CB161">
        <v>34</v>
      </c>
      <c r="CC161">
        <v>999</v>
      </c>
      <c r="CD161">
        <v>999</v>
      </c>
      <c r="CE161">
        <v>999</v>
      </c>
    </row>
    <row r="162" spans="16:83" x14ac:dyDescent="0.2">
      <c r="P162">
        <v>11</v>
      </c>
      <c r="Q162">
        <v>2640</v>
      </c>
      <c r="U162">
        <v>158</v>
      </c>
      <c r="V162">
        <v>1940</v>
      </c>
      <c r="W162">
        <v>2200</v>
      </c>
      <c r="BQ162">
        <v>12</v>
      </c>
      <c r="BR162">
        <v>12</v>
      </c>
      <c r="BS162">
        <v>4</v>
      </c>
      <c r="BT162">
        <v>83</v>
      </c>
      <c r="BU162">
        <v>13</v>
      </c>
      <c r="BV162">
        <v>83.72</v>
      </c>
      <c r="BY162">
        <v>12</v>
      </c>
      <c r="BZ162">
        <v>63</v>
      </c>
      <c r="CA162">
        <v>24</v>
      </c>
      <c r="CB162">
        <v>13</v>
      </c>
      <c r="CC162">
        <v>999</v>
      </c>
      <c r="CD162">
        <v>999</v>
      </c>
      <c r="CE162">
        <v>999</v>
      </c>
    </row>
    <row r="163" spans="16:83" x14ac:dyDescent="0.2">
      <c r="P163">
        <v>12</v>
      </c>
      <c r="Q163">
        <v>4240</v>
      </c>
      <c r="U163">
        <v>159</v>
      </c>
      <c r="V163">
        <v>2240</v>
      </c>
      <c r="W163">
        <v>2300</v>
      </c>
      <c r="BQ163">
        <v>13</v>
      </c>
      <c r="BR163">
        <v>22</v>
      </c>
      <c r="BS163">
        <v>4</v>
      </c>
      <c r="BT163">
        <v>142</v>
      </c>
      <c r="BU163">
        <v>35</v>
      </c>
      <c r="BV163">
        <v>87.2</v>
      </c>
      <c r="BY163">
        <v>13</v>
      </c>
      <c r="BZ163">
        <v>250</v>
      </c>
      <c r="CA163">
        <v>18</v>
      </c>
      <c r="CB163">
        <v>26</v>
      </c>
      <c r="CC163">
        <v>999</v>
      </c>
      <c r="CD163">
        <v>999</v>
      </c>
      <c r="CE163">
        <v>999</v>
      </c>
    </row>
    <row r="164" spans="16:83" x14ac:dyDescent="0.2">
      <c r="P164">
        <v>13</v>
      </c>
      <c r="Q164">
        <v>3140</v>
      </c>
      <c r="U164">
        <v>160</v>
      </c>
      <c r="V164">
        <v>7840</v>
      </c>
      <c r="W164">
        <v>7400</v>
      </c>
      <c r="BQ164">
        <v>14</v>
      </c>
      <c r="BR164">
        <v>79</v>
      </c>
      <c r="BS164">
        <v>9</v>
      </c>
      <c r="BT164">
        <v>63</v>
      </c>
      <c r="BU164">
        <v>27</v>
      </c>
      <c r="BV164">
        <v>84.7</v>
      </c>
      <c r="BY164">
        <v>14</v>
      </c>
      <c r="BZ164">
        <v>266</v>
      </c>
      <c r="CA164">
        <v>15</v>
      </c>
      <c r="CB164">
        <v>86</v>
      </c>
      <c r="CC164">
        <v>999</v>
      </c>
      <c r="CD164">
        <v>999</v>
      </c>
      <c r="CE164">
        <v>999</v>
      </c>
    </row>
    <row r="165" spans="16:83" x14ac:dyDescent="0.2">
      <c r="P165">
        <v>14</v>
      </c>
      <c r="Q165">
        <v>6740</v>
      </c>
      <c r="U165">
        <v>161</v>
      </c>
      <c r="V165">
        <v>1440</v>
      </c>
      <c r="W165">
        <v>1500</v>
      </c>
      <c r="BQ165">
        <v>15</v>
      </c>
      <c r="BR165">
        <v>61</v>
      </c>
      <c r="BS165">
        <v>5</v>
      </c>
      <c r="BT165">
        <v>25</v>
      </c>
      <c r="BU165">
        <v>16</v>
      </c>
      <c r="BV165">
        <v>78.22</v>
      </c>
      <c r="BY165">
        <v>15</v>
      </c>
      <c r="BZ165">
        <v>166</v>
      </c>
      <c r="CA165">
        <v>18</v>
      </c>
      <c r="CB165">
        <v>79</v>
      </c>
      <c r="CC165">
        <v>999</v>
      </c>
      <c r="CD165">
        <v>999</v>
      </c>
      <c r="CE165">
        <v>999</v>
      </c>
    </row>
    <row r="166" spans="16:83" x14ac:dyDescent="0.2">
      <c r="P166">
        <v>15</v>
      </c>
      <c r="Q166">
        <v>3140</v>
      </c>
      <c r="U166">
        <v>162</v>
      </c>
      <c r="V166">
        <v>2140</v>
      </c>
      <c r="W166">
        <v>1900</v>
      </c>
      <c r="BQ166">
        <v>16</v>
      </c>
      <c r="BR166">
        <v>21</v>
      </c>
      <c r="BS166">
        <v>5</v>
      </c>
      <c r="BT166">
        <v>23</v>
      </c>
      <c r="BU166">
        <v>10</v>
      </c>
      <c r="BV166">
        <v>81.33</v>
      </c>
      <c r="BY166">
        <v>16</v>
      </c>
      <c r="BZ166">
        <v>66</v>
      </c>
      <c r="CA166">
        <v>19</v>
      </c>
      <c r="CB166">
        <v>11</v>
      </c>
      <c r="CC166">
        <v>999</v>
      </c>
      <c r="CD166">
        <v>999</v>
      </c>
      <c r="CE166">
        <v>999</v>
      </c>
    </row>
    <row r="167" spans="16:83" x14ac:dyDescent="0.2">
      <c r="P167">
        <v>16</v>
      </c>
      <c r="Q167">
        <v>5640</v>
      </c>
      <c r="U167">
        <v>163</v>
      </c>
      <c r="V167">
        <v>1440</v>
      </c>
      <c r="W167">
        <v>1300</v>
      </c>
      <c r="BQ167">
        <v>17</v>
      </c>
      <c r="BR167">
        <v>565</v>
      </c>
      <c r="BS167">
        <v>8</v>
      </c>
      <c r="BT167">
        <v>200</v>
      </c>
      <c r="BU167">
        <v>40</v>
      </c>
      <c r="BV167">
        <v>93.45</v>
      </c>
      <c r="BY167">
        <v>17</v>
      </c>
      <c r="BZ167">
        <v>220</v>
      </c>
      <c r="CA167">
        <v>15</v>
      </c>
      <c r="CB167">
        <v>66</v>
      </c>
      <c r="CC167">
        <v>999</v>
      </c>
      <c r="CD167">
        <v>999</v>
      </c>
      <c r="CE167">
        <v>999</v>
      </c>
    </row>
    <row r="168" spans="16:83" x14ac:dyDescent="0.2">
      <c r="P168">
        <v>17</v>
      </c>
      <c r="Q168">
        <v>7440</v>
      </c>
      <c r="U168">
        <v>164</v>
      </c>
      <c r="V168">
        <v>2740</v>
      </c>
      <c r="W168">
        <v>2400</v>
      </c>
      <c r="BQ168">
        <v>18</v>
      </c>
      <c r="BR168">
        <v>17</v>
      </c>
      <c r="BS168">
        <v>4</v>
      </c>
      <c r="BT168">
        <v>33</v>
      </c>
      <c r="BU168">
        <v>7</v>
      </c>
      <c r="BV168">
        <v>83.18</v>
      </c>
      <c r="BY168">
        <v>18</v>
      </c>
      <c r="BZ168">
        <v>136</v>
      </c>
      <c r="CA168">
        <v>10</v>
      </c>
      <c r="CB168">
        <v>19</v>
      </c>
      <c r="CC168">
        <v>999</v>
      </c>
      <c r="CD168">
        <v>999</v>
      </c>
      <c r="CE168">
        <v>999</v>
      </c>
    </row>
    <row r="169" spans="16:83" x14ac:dyDescent="0.2">
      <c r="P169">
        <v>18</v>
      </c>
      <c r="Q169">
        <v>9840</v>
      </c>
      <c r="U169">
        <v>165</v>
      </c>
      <c r="V169">
        <v>4540</v>
      </c>
      <c r="W169">
        <v>4800</v>
      </c>
      <c r="BQ169">
        <v>20</v>
      </c>
      <c r="BR169">
        <v>14</v>
      </c>
      <c r="BS169">
        <v>5</v>
      </c>
      <c r="BT169">
        <v>24</v>
      </c>
      <c r="BU169">
        <v>4</v>
      </c>
      <c r="BV169">
        <v>54</v>
      </c>
      <c r="BY169">
        <v>20</v>
      </c>
      <c r="BZ169">
        <v>55</v>
      </c>
      <c r="CA169">
        <v>9</v>
      </c>
      <c r="CB169">
        <v>10</v>
      </c>
      <c r="CC169">
        <v>991</v>
      </c>
      <c r="CD169">
        <v>999</v>
      </c>
      <c r="CE169">
        <v>999</v>
      </c>
    </row>
    <row r="170" spans="16:83" x14ac:dyDescent="0.2">
      <c r="P170">
        <v>19</v>
      </c>
      <c r="Q170">
        <v>4840</v>
      </c>
      <c r="U170">
        <v>166</v>
      </c>
      <c r="V170">
        <v>1940</v>
      </c>
      <c r="W170">
        <v>1800</v>
      </c>
      <c r="BQ170">
        <v>21</v>
      </c>
      <c r="BR170">
        <v>11</v>
      </c>
      <c r="BS170">
        <v>4</v>
      </c>
      <c r="BT170">
        <v>131</v>
      </c>
      <c r="BU170">
        <v>29</v>
      </c>
      <c r="BV170">
        <v>79.83</v>
      </c>
      <c r="BY170">
        <v>21</v>
      </c>
      <c r="BZ170">
        <v>63</v>
      </c>
      <c r="CA170">
        <v>8</v>
      </c>
      <c r="CB170">
        <v>11</v>
      </c>
      <c r="CC170">
        <v>991</v>
      </c>
      <c r="CD170">
        <v>999</v>
      </c>
      <c r="CE170">
        <v>999</v>
      </c>
    </row>
    <row r="171" spans="16:83" x14ac:dyDescent="0.2">
      <c r="P171">
        <v>20</v>
      </c>
      <c r="Q171">
        <v>7840</v>
      </c>
      <c r="U171">
        <v>167</v>
      </c>
      <c r="V171">
        <v>2640</v>
      </c>
      <c r="W171">
        <v>2600</v>
      </c>
      <c r="BQ171">
        <v>22</v>
      </c>
      <c r="BR171">
        <v>10</v>
      </c>
      <c r="BS171">
        <v>4</v>
      </c>
      <c r="BT171">
        <v>35</v>
      </c>
      <c r="BU171">
        <v>5</v>
      </c>
      <c r="BV171">
        <v>100.88</v>
      </c>
      <c r="BY171">
        <v>22</v>
      </c>
      <c r="BZ171">
        <v>47</v>
      </c>
      <c r="CA171">
        <v>6</v>
      </c>
      <c r="CB171">
        <v>7</v>
      </c>
      <c r="CC171">
        <v>999</v>
      </c>
      <c r="CD171">
        <v>999</v>
      </c>
      <c r="CE171">
        <v>999</v>
      </c>
    </row>
    <row r="172" spans="16:83" x14ac:dyDescent="0.2">
      <c r="P172">
        <v>21</v>
      </c>
      <c r="Q172">
        <v>8840</v>
      </c>
      <c r="U172">
        <v>168</v>
      </c>
      <c r="V172">
        <v>3140</v>
      </c>
      <c r="W172">
        <v>3000</v>
      </c>
      <c r="BQ172">
        <v>23</v>
      </c>
      <c r="BR172">
        <v>14</v>
      </c>
      <c r="BS172">
        <v>6</v>
      </c>
      <c r="BT172">
        <v>61</v>
      </c>
      <c r="BU172">
        <v>9</v>
      </c>
      <c r="BV172">
        <v>102</v>
      </c>
      <c r="BY172">
        <v>23</v>
      </c>
      <c r="BZ172">
        <v>85</v>
      </c>
      <c r="CA172">
        <v>12</v>
      </c>
      <c r="CB172">
        <v>12</v>
      </c>
      <c r="CC172">
        <v>999</v>
      </c>
      <c r="CD172">
        <v>999</v>
      </c>
      <c r="CE172">
        <v>999</v>
      </c>
    </row>
    <row r="173" spans="16:83" x14ac:dyDescent="0.2">
      <c r="P173">
        <v>22</v>
      </c>
      <c r="Q173">
        <v>4340</v>
      </c>
      <c r="U173">
        <v>169</v>
      </c>
      <c r="V173">
        <v>2740</v>
      </c>
      <c r="W173">
        <v>2400</v>
      </c>
      <c r="BQ173">
        <v>24</v>
      </c>
      <c r="BR173">
        <v>15</v>
      </c>
      <c r="BS173">
        <v>6</v>
      </c>
      <c r="BT173">
        <v>72</v>
      </c>
      <c r="BU173">
        <v>12</v>
      </c>
      <c r="BV173">
        <v>105.1</v>
      </c>
      <c r="BY173">
        <v>24</v>
      </c>
      <c r="BZ173">
        <v>239</v>
      </c>
      <c r="CA173">
        <v>9</v>
      </c>
      <c r="CB173">
        <v>31</v>
      </c>
      <c r="CC173">
        <v>999</v>
      </c>
      <c r="CD173">
        <v>999</v>
      </c>
      <c r="CE173">
        <v>999</v>
      </c>
    </row>
    <row r="174" spans="16:83" x14ac:dyDescent="0.2">
      <c r="P174">
        <v>23</v>
      </c>
      <c r="Q174">
        <v>5640</v>
      </c>
      <c r="U174">
        <v>170</v>
      </c>
      <c r="V174">
        <v>6140</v>
      </c>
      <c r="W174">
        <v>5900</v>
      </c>
      <c r="BQ174">
        <v>25</v>
      </c>
      <c r="BR174">
        <v>31</v>
      </c>
      <c r="BS174">
        <v>12</v>
      </c>
      <c r="BT174">
        <v>60</v>
      </c>
      <c r="BU174">
        <v>16</v>
      </c>
      <c r="BV174">
        <v>112.66</v>
      </c>
      <c r="BY174">
        <v>25</v>
      </c>
      <c r="BZ174">
        <v>101</v>
      </c>
      <c r="CA174">
        <v>8</v>
      </c>
      <c r="CB174">
        <v>11</v>
      </c>
      <c r="CC174">
        <v>999</v>
      </c>
      <c r="CD174">
        <v>999</v>
      </c>
      <c r="CE174">
        <v>999</v>
      </c>
    </row>
    <row r="175" spans="16:83" x14ac:dyDescent="0.2">
      <c r="P175">
        <v>24</v>
      </c>
      <c r="Q175">
        <v>5140</v>
      </c>
      <c r="U175">
        <v>171</v>
      </c>
      <c r="V175">
        <v>4840</v>
      </c>
      <c r="W175">
        <v>4500</v>
      </c>
      <c r="BQ175">
        <v>26</v>
      </c>
      <c r="BR175">
        <v>12</v>
      </c>
      <c r="BS175">
        <v>3</v>
      </c>
      <c r="BT175">
        <v>76</v>
      </c>
      <c r="BU175">
        <v>9</v>
      </c>
      <c r="BV175">
        <v>98</v>
      </c>
      <c r="BY175">
        <v>26</v>
      </c>
      <c r="BZ175">
        <v>71</v>
      </c>
      <c r="CA175">
        <v>8</v>
      </c>
      <c r="CB175">
        <v>10</v>
      </c>
      <c r="CC175">
        <v>999</v>
      </c>
      <c r="CD175">
        <v>999</v>
      </c>
      <c r="CE175">
        <v>999</v>
      </c>
    </row>
    <row r="176" spans="16:83" x14ac:dyDescent="0.2">
      <c r="P176">
        <v>25</v>
      </c>
      <c r="Q176">
        <v>6540</v>
      </c>
      <c r="U176">
        <v>172</v>
      </c>
      <c r="V176">
        <v>2340</v>
      </c>
      <c r="W176">
        <v>2100</v>
      </c>
      <c r="BQ176">
        <v>27</v>
      </c>
      <c r="BR176">
        <v>15</v>
      </c>
      <c r="BS176">
        <v>6</v>
      </c>
      <c r="BT176">
        <v>48</v>
      </c>
      <c r="BU176">
        <v>8</v>
      </c>
      <c r="BV176">
        <v>75.53</v>
      </c>
      <c r="BY176">
        <v>27</v>
      </c>
      <c r="BZ176">
        <v>63</v>
      </c>
      <c r="CA176">
        <v>12</v>
      </c>
      <c r="CB176">
        <v>11</v>
      </c>
      <c r="CC176">
        <v>999</v>
      </c>
      <c r="CD176">
        <v>999</v>
      </c>
      <c r="CE176">
        <v>999</v>
      </c>
    </row>
    <row r="177" spans="16:83" x14ac:dyDescent="0.2">
      <c r="P177">
        <v>26</v>
      </c>
      <c r="Q177">
        <v>7940</v>
      </c>
      <c r="U177">
        <v>173</v>
      </c>
      <c r="V177">
        <v>6440</v>
      </c>
      <c r="W177">
        <v>5400</v>
      </c>
      <c r="BQ177">
        <v>28</v>
      </c>
      <c r="BR177">
        <v>27</v>
      </c>
      <c r="BS177">
        <v>3</v>
      </c>
      <c r="BT177">
        <v>65</v>
      </c>
      <c r="BU177">
        <v>18</v>
      </c>
      <c r="BV177">
        <v>71.42</v>
      </c>
      <c r="BY177">
        <v>28</v>
      </c>
      <c r="BZ177">
        <v>98</v>
      </c>
      <c r="CA177">
        <v>15</v>
      </c>
      <c r="CB177">
        <v>32</v>
      </c>
      <c r="CC177">
        <v>999</v>
      </c>
      <c r="CD177">
        <v>999</v>
      </c>
      <c r="CE177">
        <v>999</v>
      </c>
    </row>
    <row r="178" spans="16:83" x14ac:dyDescent="0.2">
      <c r="P178">
        <v>27</v>
      </c>
      <c r="Q178">
        <v>12840</v>
      </c>
      <c r="U178">
        <v>174</v>
      </c>
      <c r="V178">
        <v>2040</v>
      </c>
      <c r="W178">
        <v>1700</v>
      </c>
      <c r="BQ178">
        <v>29</v>
      </c>
      <c r="BR178">
        <v>28</v>
      </c>
      <c r="BS178">
        <v>4</v>
      </c>
      <c r="BT178">
        <v>33</v>
      </c>
      <c r="BU178">
        <v>11</v>
      </c>
      <c r="BV178">
        <v>91.2</v>
      </c>
      <c r="BY178">
        <v>29</v>
      </c>
      <c r="BZ178">
        <v>228</v>
      </c>
      <c r="CA178">
        <v>9</v>
      </c>
      <c r="CB178">
        <v>21</v>
      </c>
      <c r="CC178">
        <v>999</v>
      </c>
      <c r="CD178">
        <v>999</v>
      </c>
      <c r="CE178">
        <v>999</v>
      </c>
    </row>
    <row r="179" spans="16:83" x14ac:dyDescent="0.2">
      <c r="P179">
        <v>28</v>
      </c>
      <c r="Q179">
        <v>5740</v>
      </c>
      <c r="U179">
        <v>175</v>
      </c>
      <c r="V179">
        <v>4440</v>
      </c>
      <c r="W179">
        <v>4200</v>
      </c>
      <c r="BQ179">
        <v>30</v>
      </c>
      <c r="BR179">
        <v>22</v>
      </c>
      <c r="BS179">
        <v>3</v>
      </c>
      <c r="BT179">
        <v>39</v>
      </c>
      <c r="BU179">
        <v>8</v>
      </c>
      <c r="BV179">
        <v>92.54</v>
      </c>
      <c r="BY179">
        <v>30</v>
      </c>
      <c r="BZ179">
        <v>109</v>
      </c>
      <c r="CA179">
        <v>6</v>
      </c>
      <c r="CB179">
        <v>14</v>
      </c>
      <c r="CC179">
        <v>999</v>
      </c>
      <c r="CD179">
        <v>999</v>
      </c>
      <c r="CE179">
        <v>999</v>
      </c>
    </row>
    <row r="180" spans="16:83" x14ac:dyDescent="0.2">
      <c r="P180">
        <v>29</v>
      </c>
      <c r="Q180">
        <v>5140</v>
      </c>
      <c r="U180">
        <v>176</v>
      </c>
      <c r="V180">
        <v>2140</v>
      </c>
      <c r="W180">
        <v>2000</v>
      </c>
      <c r="BQ180">
        <v>31</v>
      </c>
      <c r="BR180">
        <v>16</v>
      </c>
      <c r="BS180">
        <v>3</v>
      </c>
      <c r="BT180">
        <v>30</v>
      </c>
      <c r="BU180">
        <v>8</v>
      </c>
      <c r="BV180">
        <v>90.72</v>
      </c>
      <c r="BY180">
        <v>31</v>
      </c>
      <c r="BZ180">
        <v>71</v>
      </c>
      <c r="CA180">
        <v>4</v>
      </c>
      <c r="CB180">
        <v>13</v>
      </c>
      <c r="CC180">
        <v>999</v>
      </c>
      <c r="CD180">
        <v>999</v>
      </c>
      <c r="CE180">
        <v>999</v>
      </c>
    </row>
    <row r="181" spans="16:83" x14ac:dyDescent="0.2">
      <c r="P181">
        <v>30</v>
      </c>
      <c r="Q181">
        <v>4540</v>
      </c>
      <c r="U181">
        <v>177</v>
      </c>
      <c r="V181">
        <v>4740</v>
      </c>
      <c r="W181">
        <v>4400</v>
      </c>
      <c r="BQ181">
        <v>32</v>
      </c>
      <c r="BR181">
        <v>18</v>
      </c>
      <c r="BS181">
        <v>3</v>
      </c>
      <c r="BT181">
        <v>24</v>
      </c>
      <c r="BU181">
        <v>7</v>
      </c>
      <c r="BV181">
        <v>92.1</v>
      </c>
      <c r="BY181">
        <v>32</v>
      </c>
      <c r="BZ181">
        <v>60</v>
      </c>
      <c r="CA181">
        <v>4</v>
      </c>
      <c r="CB181">
        <v>13</v>
      </c>
      <c r="CC181">
        <v>999</v>
      </c>
      <c r="CD181">
        <v>999</v>
      </c>
      <c r="CE181">
        <v>999</v>
      </c>
    </row>
    <row r="182" spans="16:83" x14ac:dyDescent="0.2">
      <c r="P182">
        <v>31</v>
      </c>
      <c r="Q182">
        <v>4040</v>
      </c>
      <c r="U182">
        <v>178</v>
      </c>
      <c r="V182">
        <v>4040</v>
      </c>
      <c r="W182">
        <v>3700</v>
      </c>
      <c r="BQ182">
        <v>33</v>
      </c>
      <c r="BR182">
        <v>12</v>
      </c>
      <c r="BS182">
        <v>2</v>
      </c>
      <c r="BT182">
        <v>25</v>
      </c>
      <c r="BU182">
        <v>5</v>
      </c>
      <c r="BV182">
        <v>91.07</v>
      </c>
      <c r="BY182">
        <v>33</v>
      </c>
      <c r="BZ182">
        <v>41</v>
      </c>
      <c r="CA182">
        <v>4</v>
      </c>
      <c r="CB182">
        <v>9</v>
      </c>
      <c r="CC182">
        <v>999</v>
      </c>
      <c r="CD182">
        <v>999</v>
      </c>
      <c r="CE182">
        <v>999</v>
      </c>
    </row>
    <row r="183" spans="16:83" x14ac:dyDescent="0.2">
      <c r="P183">
        <v>32</v>
      </c>
      <c r="Q183">
        <v>4540</v>
      </c>
      <c r="U183">
        <v>179</v>
      </c>
      <c r="V183">
        <v>7440</v>
      </c>
      <c r="W183">
        <v>7000</v>
      </c>
      <c r="BQ183">
        <v>34</v>
      </c>
      <c r="BR183">
        <v>16</v>
      </c>
      <c r="BS183">
        <v>8</v>
      </c>
      <c r="BT183">
        <v>21</v>
      </c>
      <c r="BU183">
        <v>6</v>
      </c>
      <c r="BV183">
        <v>74.34</v>
      </c>
      <c r="BY183">
        <v>34</v>
      </c>
      <c r="BZ183">
        <v>36</v>
      </c>
      <c r="CA183">
        <v>5</v>
      </c>
      <c r="CB183">
        <v>11</v>
      </c>
      <c r="CC183">
        <v>999</v>
      </c>
      <c r="CD183">
        <v>999</v>
      </c>
      <c r="CE183">
        <v>999</v>
      </c>
    </row>
    <row r="184" spans="16:83" x14ac:dyDescent="0.2">
      <c r="P184">
        <v>33</v>
      </c>
      <c r="Q184">
        <v>1640</v>
      </c>
      <c r="U184">
        <v>180</v>
      </c>
      <c r="V184">
        <v>5640</v>
      </c>
      <c r="W184">
        <v>5000</v>
      </c>
      <c r="BQ184">
        <v>35</v>
      </c>
      <c r="BR184">
        <v>11</v>
      </c>
      <c r="BS184">
        <v>4</v>
      </c>
      <c r="BT184">
        <v>35</v>
      </c>
      <c r="BU184">
        <v>3</v>
      </c>
      <c r="BV184">
        <v>84.5</v>
      </c>
      <c r="BY184">
        <v>35</v>
      </c>
      <c r="BZ184">
        <v>52</v>
      </c>
      <c r="CA184">
        <v>4</v>
      </c>
      <c r="CB184">
        <v>6</v>
      </c>
      <c r="CC184">
        <v>999</v>
      </c>
      <c r="CD184">
        <v>999</v>
      </c>
      <c r="CE184">
        <v>999</v>
      </c>
    </row>
    <row r="185" spans="16:83" x14ac:dyDescent="0.2">
      <c r="P185">
        <v>34</v>
      </c>
      <c r="Q185">
        <v>4040</v>
      </c>
      <c r="U185">
        <v>181</v>
      </c>
      <c r="V185">
        <v>3340</v>
      </c>
      <c r="W185">
        <v>3200</v>
      </c>
      <c r="BQ185">
        <v>36</v>
      </c>
      <c r="BR185">
        <v>11</v>
      </c>
      <c r="BS185">
        <v>4</v>
      </c>
      <c r="BT185">
        <v>80</v>
      </c>
      <c r="BU185">
        <v>27</v>
      </c>
      <c r="BV185">
        <v>85.07</v>
      </c>
      <c r="BY185">
        <v>36</v>
      </c>
      <c r="BZ185">
        <v>33</v>
      </c>
      <c r="CA185">
        <v>5</v>
      </c>
      <c r="CB185">
        <v>9</v>
      </c>
      <c r="CC185">
        <v>999</v>
      </c>
      <c r="CD185">
        <v>999</v>
      </c>
      <c r="CE185">
        <v>999</v>
      </c>
    </row>
    <row r="186" spans="16:83" x14ac:dyDescent="0.2">
      <c r="P186">
        <v>35</v>
      </c>
      <c r="Q186">
        <v>4740</v>
      </c>
      <c r="U186">
        <v>182</v>
      </c>
      <c r="V186">
        <v>3740</v>
      </c>
      <c r="W186">
        <v>3700</v>
      </c>
      <c r="BQ186">
        <v>37</v>
      </c>
      <c r="BR186">
        <v>12</v>
      </c>
      <c r="BS186">
        <v>4</v>
      </c>
      <c r="BT186">
        <v>57</v>
      </c>
      <c r="BU186">
        <v>12</v>
      </c>
      <c r="BV186">
        <v>95</v>
      </c>
      <c r="BY186">
        <v>37</v>
      </c>
      <c r="BZ186">
        <v>79</v>
      </c>
      <c r="CA186">
        <v>5</v>
      </c>
      <c r="CB186">
        <v>11</v>
      </c>
      <c r="CC186">
        <v>999</v>
      </c>
      <c r="CD186">
        <v>999</v>
      </c>
      <c r="CE186">
        <v>999</v>
      </c>
    </row>
    <row r="187" spans="16:83" x14ac:dyDescent="0.2">
      <c r="P187">
        <v>36</v>
      </c>
      <c r="Q187">
        <v>11440</v>
      </c>
      <c r="U187">
        <v>183</v>
      </c>
      <c r="V187">
        <v>3240</v>
      </c>
      <c r="W187">
        <v>3000</v>
      </c>
      <c r="BQ187">
        <v>38</v>
      </c>
      <c r="BR187">
        <v>25</v>
      </c>
      <c r="BS187">
        <v>12</v>
      </c>
      <c r="BT187">
        <v>31</v>
      </c>
      <c r="BU187">
        <v>30</v>
      </c>
      <c r="BV187">
        <v>96.5</v>
      </c>
      <c r="BY187">
        <v>38</v>
      </c>
      <c r="BZ187">
        <v>47</v>
      </c>
      <c r="CA187">
        <v>4</v>
      </c>
      <c r="CB187">
        <v>7</v>
      </c>
      <c r="CC187">
        <v>999</v>
      </c>
      <c r="CD187">
        <v>999</v>
      </c>
      <c r="CE187">
        <v>999</v>
      </c>
    </row>
    <row r="188" spans="16:83" x14ac:dyDescent="0.2">
      <c r="P188">
        <v>37</v>
      </c>
      <c r="Q188">
        <v>7140</v>
      </c>
      <c r="U188">
        <v>184</v>
      </c>
      <c r="V188">
        <v>5440</v>
      </c>
      <c r="W188">
        <v>4900</v>
      </c>
      <c r="BQ188">
        <v>39</v>
      </c>
      <c r="BR188">
        <v>9</v>
      </c>
      <c r="BS188">
        <v>2</v>
      </c>
      <c r="BT188">
        <v>38</v>
      </c>
      <c r="BU188">
        <v>6</v>
      </c>
      <c r="BV188">
        <v>91.3</v>
      </c>
      <c r="BY188">
        <v>39</v>
      </c>
      <c r="BZ188">
        <v>87</v>
      </c>
      <c r="CA188">
        <v>7</v>
      </c>
      <c r="CB188">
        <v>9</v>
      </c>
      <c r="CC188">
        <v>999</v>
      </c>
      <c r="CD188">
        <v>999</v>
      </c>
      <c r="CE188">
        <v>999</v>
      </c>
    </row>
    <row r="189" spans="16:83" x14ac:dyDescent="0.2">
      <c r="P189">
        <v>38</v>
      </c>
      <c r="Q189">
        <v>4140</v>
      </c>
      <c r="U189">
        <v>185</v>
      </c>
      <c r="V189">
        <v>4340</v>
      </c>
      <c r="W189">
        <v>4000</v>
      </c>
      <c r="BQ189">
        <v>40</v>
      </c>
      <c r="BR189">
        <v>8</v>
      </c>
      <c r="BS189">
        <v>2</v>
      </c>
      <c r="BT189">
        <v>37</v>
      </c>
      <c r="BU189">
        <v>8</v>
      </c>
      <c r="BV189">
        <v>75.73</v>
      </c>
      <c r="BY189">
        <v>40</v>
      </c>
      <c r="BZ189">
        <v>71</v>
      </c>
      <c r="CA189">
        <v>9</v>
      </c>
      <c r="CB189">
        <v>5</v>
      </c>
      <c r="CC189">
        <v>999</v>
      </c>
      <c r="CD189">
        <v>999</v>
      </c>
      <c r="CE189">
        <v>999</v>
      </c>
    </row>
    <row r="190" spans="16:83" x14ac:dyDescent="0.2">
      <c r="P190">
        <v>39</v>
      </c>
      <c r="Q190">
        <v>7640</v>
      </c>
      <c r="U190">
        <v>186</v>
      </c>
      <c r="V190">
        <v>7240</v>
      </c>
      <c r="W190">
        <v>6100</v>
      </c>
      <c r="BQ190">
        <v>41</v>
      </c>
      <c r="BR190">
        <v>13</v>
      </c>
      <c r="BS190">
        <v>4</v>
      </c>
      <c r="BT190">
        <v>64</v>
      </c>
      <c r="BU190">
        <v>11</v>
      </c>
      <c r="BV190">
        <v>47.87</v>
      </c>
      <c r="BY190">
        <v>41</v>
      </c>
      <c r="BZ190">
        <v>120</v>
      </c>
      <c r="CA190">
        <v>12</v>
      </c>
      <c r="CB190">
        <v>11</v>
      </c>
      <c r="CC190">
        <v>999</v>
      </c>
      <c r="CD190">
        <v>999</v>
      </c>
      <c r="CE190">
        <v>999</v>
      </c>
    </row>
    <row r="191" spans="16:83" x14ac:dyDescent="0.2">
      <c r="P191">
        <v>40</v>
      </c>
      <c r="Q191">
        <v>9940</v>
      </c>
      <c r="U191">
        <v>187</v>
      </c>
      <c r="V191">
        <v>3340</v>
      </c>
      <c r="W191">
        <v>3500</v>
      </c>
      <c r="BQ191">
        <v>43</v>
      </c>
      <c r="BR191">
        <v>11</v>
      </c>
      <c r="BS191">
        <v>4</v>
      </c>
      <c r="BT191">
        <v>28</v>
      </c>
      <c r="BU191">
        <v>5</v>
      </c>
      <c r="BV191">
        <v>74.319999999999993</v>
      </c>
      <c r="BY191">
        <v>43</v>
      </c>
      <c r="BZ191">
        <v>68</v>
      </c>
      <c r="CA191">
        <v>12</v>
      </c>
      <c r="CB191">
        <v>8</v>
      </c>
      <c r="CC191">
        <v>999</v>
      </c>
      <c r="CD191">
        <v>999</v>
      </c>
      <c r="CE191">
        <v>999</v>
      </c>
    </row>
    <row r="192" spans="16:83" x14ac:dyDescent="0.2">
      <c r="P192">
        <v>41</v>
      </c>
      <c r="Q192">
        <v>5940</v>
      </c>
      <c r="U192">
        <v>188</v>
      </c>
      <c r="V192">
        <v>4640</v>
      </c>
      <c r="W192">
        <v>4500</v>
      </c>
      <c r="BQ192">
        <v>44</v>
      </c>
      <c r="BR192">
        <v>7</v>
      </c>
      <c r="BS192">
        <v>2</v>
      </c>
      <c r="BT192">
        <v>16</v>
      </c>
      <c r="BU192">
        <v>3</v>
      </c>
      <c r="BV192">
        <v>82.22</v>
      </c>
      <c r="BY192">
        <v>44</v>
      </c>
      <c r="BZ192">
        <v>58</v>
      </c>
      <c r="CA192">
        <v>7</v>
      </c>
      <c r="CB192">
        <v>6</v>
      </c>
      <c r="CC192">
        <v>999</v>
      </c>
      <c r="CD192">
        <v>999</v>
      </c>
      <c r="CE192">
        <v>999</v>
      </c>
    </row>
    <row r="193" spans="16:83" x14ac:dyDescent="0.2">
      <c r="P193">
        <v>42</v>
      </c>
      <c r="Q193">
        <v>3740</v>
      </c>
      <c r="U193">
        <v>189</v>
      </c>
      <c r="V193">
        <v>2340</v>
      </c>
      <c r="W193">
        <v>1800</v>
      </c>
      <c r="BQ193">
        <v>45</v>
      </c>
      <c r="BR193">
        <v>10</v>
      </c>
      <c r="BS193">
        <v>4</v>
      </c>
      <c r="BT193">
        <v>37</v>
      </c>
      <c r="BU193">
        <v>7</v>
      </c>
      <c r="BV193">
        <v>88.95</v>
      </c>
      <c r="BY193">
        <v>45</v>
      </c>
      <c r="BZ193">
        <v>82</v>
      </c>
      <c r="CA193">
        <v>12</v>
      </c>
      <c r="CB193">
        <v>10</v>
      </c>
      <c r="CC193">
        <v>999</v>
      </c>
      <c r="CD193">
        <v>999</v>
      </c>
      <c r="CE193">
        <v>999</v>
      </c>
    </row>
    <row r="194" spans="16:83" x14ac:dyDescent="0.2">
      <c r="P194">
        <v>43</v>
      </c>
      <c r="Q194">
        <v>5640</v>
      </c>
      <c r="U194">
        <v>190</v>
      </c>
      <c r="V194">
        <v>4540</v>
      </c>
      <c r="W194">
        <v>4000</v>
      </c>
      <c r="BQ194">
        <v>46</v>
      </c>
      <c r="BR194">
        <v>48</v>
      </c>
      <c r="BS194">
        <v>14</v>
      </c>
      <c r="BT194">
        <v>60</v>
      </c>
      <c r="BU194">
        <v>25</v>
      </c>
      <c r="BV194">
        <v>85.93</v>
      </c>
      <c r="BY194">
        <v>46</v>
      </c>
      <c r="BZ194">
        <v>247</v>
      </c>
      <c r="CA194">
        <v>9</v>
      </c>
      <c r="CB194">
        <v>44</v>
      </c>
      <c r="CC194">
        <v>999</v>
      </c>
      <c r="CD194">
        <v>999</v>
      </c>
      <c r="CE194">
        <v>999</v>
      </c>
    </row>
    <row r="195" spans="16:83" x14ac:dyDescent="0.2">
      <c r="P195">
        <v>44</v>
      </c>
      <c r="Q195">
        <v>4040</v>
      </c>
      <c r="U195">
        <v>191</v>
      </c>
      <c r="V195">
        <v>4040</v>
      </c>
      <c r="W195">
        <v>3600</v>
      </c>
      <c r="BQ195">
        <v>47</v>
      </c>
      <c r="BR195">
        <v>27</v>
      </c>
      <c r="BS195">
        <v>5</v>
      </c>
      <c r="BT195">
        <v>66</v>
      </c>
      <c r="BU195">
        <v>17</v>
      </c>
      <c r="BV195">
        <v>87.88</v>
      </c>
      <c r="BY195">
        <v>47</v>
      </c>
      <c r="BZ195">
        <v>188</v>
      </c>
      <c r="CA195">
        <v>8</v>
      </c>
      <c r="CB195">
        <v>26</v>
      </c>
      <c r="CC195">
        <v>999</v>
      </c>
      <c r="CD195">
        <v>999</v>
      </c>
      <c r="CE195">
        <v>999</v>
      </c>
    </row>
    <row r="196" spans="16:83" x14ac:dyDescent="0.2">
      <c r="P196">
        <v>45</v>
      </c>
      <c r="Q196">
        <v>7640</v>
      </c>
      <c r="U196">
        <v>192</v>
      </c>
      <c r="V196">
        <v>2040</v>
      </c>
      <c r="W196">
        <v>2100</v>
      </c>
      <c r="BQ196">
        <v>48</v>
      </c>
      <c r="BR196">
        <v>14</v>
      </c>
      <c r="BS196">
        <v>6</v>
      </c>
      <c r="BT196">
        <v>56</v>
      </c>
      <c r="BU196">
        <v>6</v>
      </c>
      <c r="BV196">
        <v>85.2</v>
      </c>
      <c r="BY196">
        <v>48</v>
      </c>
      <c r="BZ196">
        <v>82</v>
      </c>
      <c r="CA196">
        <v>10</v>
      </c>
      <c r="CB196">
        <v>10</v>
      </c>
      <c r="CC196">
        <v>999</v>
      </c>
      <c r="CD196">
        <v>999</v>
      </c>
      <c r="CE196">
        <v>999</v>
      </c>
    </row>
    <row r="197" spans="16:83" x14ac:dyDescent="0.2">
      <c r="P197">
        <v>46</v>
      </c>
      <c r="Q197">
        <v>2440</v>
      </c>
      <c r="U197">
        <v>193</v>
      </c>
      <c r="V197">
        <v>3340</v>
      </c>
      <c r="W197">
        <v>2600</v>
      </c>
      <c r="BQ197">
        <v>49</v>
      </c>
      <c r="BR197">
        <v>29</v>
      </c>
      <c r="BS197">
        <v>13</v>
      </c>
      <c r="BT197">
        <v>22</v>
      </c>
      <c r="BU197">
        <v>3</v>
      </c>
      <c r="BV197">
        <v>82.4</v>
      </c>
      <c r="BY197">
        <v>49</v>
      </c>
      <c r="BZ197">
        <v>52</v>
      </c>
      <c r="CA197">
        <v>5</v>
      </c>
      <c r="CB197">
        <v>7</v>
      </c>
      <c r="CC197">
        <v>999</v>
      </c>
      <c r="CD197">
        <v>999</v>
      </c>
      <c r="CE197">
        <v>999</v>
      </c>
    </row>
    <row r="198" spans="16:83" x14ac:dyDescent="0.2">
      <c r="P198">
        <v>47</v>
      </c>
      <c r="Q198">
        <v>4740</v>
      </c>
      <c r="U198">
        <v>194</v>
      </c>
      <c r="V198">
        <v>2640</v>
      </c>
      <c r="W198">
        <v>2500</v>
      </c>
      <c r="BQ198">
        <v>50</v>
      </c>
      <c r="BR198">
        <v>10</v>
      </c>
      <c r="BS198">
        <v>6</v>
      </c>
      <c r="BT198">
        <v>16</v>
      </c>
      <c r="BU198">
        <v>3</v>
      </c>
      <c r="BV198">
        <v>73.47</v>
      </c>
      <c r="BY198">
        <v>50</v>
      </c>
      <c r="BZ198">
        <v>55</v>
      </c>
      <c r="CA198">
        <v>9</v>
      </c>
      <c r="CB198">
        <v>9</v>
      </c>
      <c r="CC198">
        <v>999</v>
      </c>
      <c r="CD198">
        <v>999</v>
      </c>
      <c r="CE198">
        <v>999</v>
      </c>
    </row>
    <row r="199" spans="16:83" x14ac:dyDescent="0.2">
      <c r="P199">
        <v>48</v>
      </c>
      <c r="Q199">
        <v>7740</v>
      </c>
      <c r="U199">
        <v>195</v>
      </c>
      <c r="V199">
        <v>3140</v>
      </c>
      <c r="W199">
        <v>3100</v>
      </c>
      <c r="BQ199">
        <v>51</v>
      </c>
      <c r="BR199">
        <v>17</v>
      </c>
      <c r="BS199">
        <v>5</v>
      </c>
      <c r="BT199">
        <v>41</v>
      </c>
      <c r="BU199">
        <v>11</v>
      </c>
      <c r="BV199">
        <v>97.11</v>
      </c>
      <c r="BY199">
        <v>51</v>
      </c>
      <c r="BZ199">
        <v>85</v>
      </c>
      <c r="CA199">
        <v>9</v>
      </c>
      <c r="CB199">
        <v>19</v>
      </c>
      <c r="CC199">
        <v>999</v>
      </c>
      <c r="CD199">
        <v>999</v>
      </c>
      <c r="CE199">
        <v>999</v>
      </c>
    </row>
    <row r="200" spans="16:83" x14ac:dyDescent="0.2">
      <c r="P200">
        <v>49</v>
      </c>
      <c r="Q200">
        <v>5040</v>
      </c>
      <c r="U200">
        <v>196</v>
      </c>
      <c r="V200">
        <v>4040</v>
      </c>
      <c r="W200">
        <v>3700</v>
      </c>
      <c r="BQ200">
        <v>52</v>
      </c>
      <c r="BR200">
        <v>24</v>
      </c>
      <c r="BS200">
        <v>4</v>
      </c>
      <c r="BT200">
        <v>70</v>
      </c>
      <c r="BU200">
        <v>17</v>
      </c>
      <c r="BV200">
        <v>83.71</v>
      </c>
      <c r="BY200">
        <v>52</v>
      </c>
      <c r="BZ200">
        <v>144</v>
      </c>
      <c r="CA200">
        <v>10</v>
      </c>
      <c r="CB200">
        <v>24</v>
      </c>
      <c r="CC200">
        <v>999</v>
      </c>
      <c r="CD200">
        <v>999</v>
      </c>
      <c r="CE200">
        <v>999</v>
      </c>
    </row>
    <row r="201" spans="16:83" x14ac:dyDescent="0.2">
      <c r="P201">
        <v>50</v>
      </c>
      <c r="Q201">
        <v>4140</v>
      </c>
      <c r="U201">
        <v>197</v>
      </c>
      <c r="V201">
        <v>2740</v>
      </c>
      <c r="W201">
        <v>2500</v>
      </c>
      <c r="BQ201">
        <v>53</v>
      </c>
      <c r="BR201">
        <v>37</v>
      </c>
      <c r="BS201">
        <v>8</v>
      </c>
      <c r="BT201">
        <v>100</v>
      </c>
      <c r="BU201">
        <v>29</v>
      </c>
      <c r="BV201">
        <v>83.5</v>
      </c>
      <c r="BY201">
        <v>53</v>
      </c>
      <c r="BZ201">
        <v>266</v>
      </c>
      <c r="CA201">
        <v>10</v>
      </c>
      <c r="CB201">
        <v>31</v>
      </c>
      <c r="CC201">
        <v>999</v>
      </c>
      <c r="CD201">
        <v>999</v>
      </c>
      <c r="CE201">
        <v>999</v>
      </c>
    </row>
    <row r="202" spans="16:83" x14ac:dyDescent="0.2">
      <c r="P202">
        <v>51</v>
      </c>
      <c r="Q202">
        <v>7340</v>
      </c>
      <c r="U202">
        <v>198</v>
      </c>
      <c r="V202">
        <v>2540</v>
      </c>
      <c r="W202">
        <v>2800</v>
      </c>
      <c r="BQ202">
        <v>54</v>
      </c>
      <c r="BR202">
        <v>16</v>
      </c>
      <c r="BS202">
        <v>3</v>
      </c>
      <c r="BT202">
        <v>31</v>
      </c>
      <c r="BU202">
        <v>10</v>
      </c>
      <c r="BV202">
        <v>78</v>
      </c>
      <c r="BY202">
        <v>54</v>
      </c>
      <c r="BZ202">
        <v>112</v>
      </c>
      <c r="CA202">
        <v>9</v>
      </c>
      <c r="CB202">
        <v>29</v>
      </c>
      <c r="CC202">
        <v>999</v>
      </c>
      <c r="CD202">
        <v>999</v>
      </c>
      <c r="CE202">
        <v>999</v>
      </c>
    </row>
    <row r="203" spans="16:83" x14ac:dyDescent="0.2">
      <c r="P203">
        <v>52</v>
      </c>
      <c r="Q203">
        <v>5440</v>
      </c>
      <c r="U203">
        <v>199</v>
      </c>
      <c r="V203">
        <v>3340</v>
      </c>
      <c r="W203">
        <v>2900</v>
      </c>
      <c r="BQ203">
        <v>55</v>
      </c>
      <c r="BR203">
        <v>8</v>
      </c>
      <c r="BS203">
        <v>3</v>
      </c>
      <c r="BT203">
        <v>24</v>
      </c>
      <c r="BU203">
        <v>4</v>
      </c>
      <c r="BV203">
        <v>82.22</v>
      </c>
      <c r="BY203">
        <v>55</v>
      </c>
      <c r="BZ203">
        <v>47</v>
      </c>
      <c r="CA203">
        <v>10</v>
      </c>
      <c r="CB203">
        <v>6</v>
      </c>
      <c r="CC203">
        <v>999</v>
      </c>
      <c r="CD203">
        <v>999</v>
      </c>
      <c r="CE203">
        <v>999</v>
      </c>
    </row>
    <row r="204" spans="16:83" x14ac:dyDescent="0.2">
      <c r="P204">
        <v>53</v>
      </c>
      <c r="Q204">
        <v>7640</v>
      </c>
      <c r="U204">
        <v>200</v>
      </c>
      <c r="V204">
        <v>7040</v>
      </c>
      <c r="W204">
        <v>6000</v>
      </c>
      <c r="BQ204">
        <v>56</v>
      </c>
      <c r="BR204">
        <v>13</v>
      </c>
      <c r="BS204">
        <v>4</v>
      </c>
      <c r="BT204">
        <v>32</v>
      </c>
      <c r="BU204">
        <v>7</v>
      </c>
      <c r="BV204">
        <v>88.06</v>
      </c>
      <c r="BY204">
        <v>56</v>
      </c>
      <c r="BZ204">
        <v>47</v>
      </c>
      <c r="CA204">
        <v>11</v>
      </c>
      <c r="CB204">
        <v>7</v>
      </c>
      <c r="CC204">
        <v>999</v>
      </c>
      <c r="CD204">
        <v>999</v>
      </c>
      <c r="CE204">
        <v>999</v>
      </c>
    </row>
    <row r="205" spans="16:83" x14ac:dyDescent="0.2">
      <c r="P205">
        <v>54</v>
      </c>
      <c r="Q205">
        <v>3740</v>
      </c>
      <c r="U205">
        <v>201</v>
      </c>
      <c r="V205">
        <v>6840</v>
      </c>
      <c r="W205">
        <v>6500</v>
      </c>
      <c r="BQ205">
        <v>57</v>
      </c>
      <c r="BR205">
        <v>18</v>
      </c>
      <c r="BS205">
        <v>9</v>
      </c>
      <c r="BT205">
        <v>55</v>
      </c>
      <c r="BU205">
        <v>9</v>
      </c>
      <c r="BV205">
        <v>74.099999999999994</v>
      </c>
      <c r="BY205">
        <v>57</v>
      </c>
      <c r="BZ205">
        <v>55</v>
      </c>
      <c r="CA205">
        <v>17</v>
      </c>
      <c r="CB205">
        <v>16</v>
      </c>
      <c r="CC205">
        <v>999</v>
      </c>
      <c r="CD205">
        <v>999</v>
      </c>
      <c r="CE205">
        <v>999</v>
      </c>
    </row>
    <row r="206" spans="16:83" x14ac:dyDescent="0.2">
      <c r="P206">
        <v>55</v>
      </c>
      <c r="Q206">
        <v>6940</v>
      </c>
      <c r="U206">
        <v>202</v>
      </c>
      <c r="V206">
        <v>6840</v>
      </c>
      <c r="W206">
        <v>7200</v>
      </c>
      <c r="BQ206">
        <v>58</v>
      </c>
      <c r="BR206">
        <v>13</v>
      </c>
      <c r="BS206">
        <v>8</v>
      </c>
      <c r="BT206">
        <v>65</v>
      </c>
      <c r="BU206">
        <v>12</v>
      </c>
      <c r="BV206">
        <v>86.84</v>
      </c>
      <c r="BY206">
        <v>58</v>
      </c>
      <c r="BZ206">
        <v>68</v>
      </c>
      <c r="CA206">
        <v>21</v>
      </c>
      <c r="CB206">
        <v>16</v>
      </c>
      <c r="CC206">
        <v>999</v>
      </c>
      <c r="CD206">
        <v>999</v>
      </c>
      <c r="CE206">
        <v>999</v>
      </c>
    </row>
    <row r="207" spans="16:83" x14ac:dyDescent="0.2">
      <c r="P207">
        <v>56</v>
      </c>
      <c r="Q207">
        <v>4440</v>
      </c>
      <c r="U207">
        <v>203</v>
      </c>
      <c r="V207">
        <v>6340</v>
      </c>
      <c r="W207">
        <v>5900</v>
      </c>
      <c r="BQ207">
        <v>59</v>
      </c>
      <c r="BR207">
        <v>14</v>
      </c>
      <c r="BS207">
        <v>10</v>
      </c>
      <c r="BT207">
        <v>37</v>
      </c>
      <c r="BU207">
        <v>8</v>
      </c>
      <c r="BV207">
        <v>67.84</v>
      </c>
      <c r="BY207">
        <v>59</v>
      </c>
      <c r="BZ207">
        <v>66</v>
      </c>
      <c r="CA207">
        <v>12</v>
      </c>
      <c r="CB207">
        <v>14</v>
      </c>
      <c r="CC207">
        <v>999</v>
      </c>
      <c r="CD207">
        <v>999</v>
      </c>
      <c r="CE207">
        <v>999</v>
      </c>
    </row>
    <row r="208" spans="16:83" x14ac:dyDescent="0.2">
      <c r="P208">
        <v>57</v>
      </c>
      <c r="Q208">
        <v>4740</v>
      </c>
      <c r="U208">
        <v>204</v>
      </c>
      <c r="V208">
        <v>5640</v>
      </c>
      <c r="W208">
        <v>5200</v>
      </c>
      <c r="BQ208">
        <v>60</v>
      </c>
      <c r="BR208">
        <v>18</v>
      </c>
      <c r="BS208">
        <v>7</v>
      </c>
      <c r="BT208">
        <v>39</v>
      </c>
      <c r="BU208">
        <v>7</v>
      </c>
      <c r="BV208">
        <v>82.47</v>
      </c>
      <c r="BY208">
        <v>60</v>
      </c>
      <c r="BZ208">
        <v>123</v>
      </c>
      <c r="CA208">
        <v>11</v>
      </c>
      <c r="CB208">
        <v>18</v>
      </c>
      <c r="CC208">
        <v>999</v>
      </c>
      <c r="CD208">
        <v>999</v>
      </c>
      <c r="CE208">
        <v>999</v>
      </c>
    </row>
    <row r="209" spans="16:83" x14ac:dyDescent="0.2">
      <c r="P209">
        <v>58</v>
      </c>
      <c r="Q209">
        <v>9440</v>
      </c>
      <c r="U209">
        <v>205</v>
      </c>
      <c r="V209">
        <v>8540</v>
      </c>
      <c r="W209">
        <v>8200</v>
      </c>
      <c r="BQ209">
        <v>61</v>
      </c>
      <c r="BR209">
        <v>35</v>
      </c>
      <c r="BS209">
        <v>5</v>
      </c>
      <c r="BT209">
        <v>118</v>
      </c>
      <c r="BU209">
        <v>32</v>
      </c>
      <c r="BV209">
        <v>73</v>
      </c>
      <c r="BY209">
        <v>61</v>
      </c>
      <c r="BZ209">
        <v>196</v>
      </c>
      <c r="CA209">
        <v>18</v>
      </c>
      <c r="CB209">
        <v>37</v>
      </c>
      <c r="CC209">
        <v>999</v>
      </c>
      <c r="CD209">
        <v>999</v>
      </c>
      <c r="CE209">
        <v>999</v>
      </c>
    </row>
    <row r="210" spans="16:83" x14ac:dyDescent="0.2">
      <c r="P210">
        <v>59</v>
      </c>
      <c r="Q210">
        <v>6940</v>
      </c>
      <c r="U210">
        <v>206</v>
      </c>
      <c r="V210">
        <v>7940</v>
      </c>
      <c r="W210">
        <v>7200</v>
      </c>
      <c r="BQ210">
        <v>62</v>
      </c>
      <c r="BR210">
        <v>18</v>
      </c>
      <c r="BS210">
        <v>4</v>
      </c>
      <c r="BT210">
        <v>87</v>
      </c>
      <c r="BU210">
        <v>16</v>
      </c>
      <c r="BV210">
        <v>84.16</v>
      </c>
      <c r="BY210">
        <v>62</v>
      </c>
      <c r="BZ210">
        <v>131</v>
      </c>
      <c r="CA210">
        <v>24</v>
      </c>
      <c r="CB210">
        <v>32</v>
      </c>
      <c r="CC210">
        <v>999</v>
      </c>
      <c r="CD210">
        <v>999</v>
      </c>
      <c r="CE210">
        <v>999</v>
      </c>
    </row>
    <row r="211" spans="16:83" x14ac:dyDescent="0.2">
      <c r="P211">
        <v>60</v>
      </c>
      <c r="Q211">
        <v>4640</v>
      </c>
      <c r="U211">
        <v>207</v>
      </c>
      <c r="V211">
        <v>7740</v>
      </c>
      <c r="W211">
        <v>7500</v>
      </c>
      <c r="BQ211">
        <v>63</v>
      </c>
      <c r="BR211">
        <v>30</v>
      </c>
      <c r="BS211">
        <v>5</v>
      </c>
      <c r="BT211">
        <v>58</v>
      </c>
      <c r="BU211">
        <v>13</v>
      </c>
      <c r="BV211">
        <v>78.98</v>
      </c>
      <c r="BY211">
        <v>63</v>
      </c>
      <c r="BZ211">
        <v>90</v>
      </c>
      <c r="CA211">
        <v>16</v>
      </c>
      <c r="CB211">
        <v>32</v>
      </c>
      <c r="CC211">
        <v>999</v>
      </c>
      <c r="CD211">
        <v>999</v>
      </c>
      <c r="CE211">
        <v>999</v>
      </c>
    </row>
    <row r="212" spans="16:83" x14ac:dyDescent="0.2">
      <c r="P212">
        <v>61</v>
      </c>
      <c r="Q212">
        <v>4340</v>
      </c>
      <c r="U212">
        <v>208</v>
      </c>
      <c r="V212">
        <v>5240</v>
      </c>
      <c r="W212">
        <v>4800</v>
      </c>
      <c r="BQ212">
        <v>64</v>
      </c>
      <c r="BR212">
        <v>140</v>
      </c>
      <c r="BS212">
        <v>8</v>
      </c>
      <c r="BT212">
        <v>112</v>
      </c>
      <c r="BU212">
        <v>38</v>
      </c>
      <c r="BV212">
        <v>89.58</v>
      </c>
      <c r="BY212">
        <v>64</v>
      </c>
      <c r="BZ212">
        <v>163</v>
      </c>
      <c r="CA212">
        <v>9</v>
      </c>
      <c r="CB212">
        <v>102</v>
      </c>
      <c r="CC212">
        <v>999</v>
      </c>
      <c r="CD212">
        <v>999</v>
      </c>
      <c r="CE212">
        <v>999</v>
      </c>
    </row>
    <row r="213" spans="16:83" x14ac:dyDescent="0.2">
      <c r="P213">
        <v>62</v>
      </c>
      <c r="Q213">
        <v>2940</v>
      </c>
      <c r="U213">
        <v>209</v>
      </c>
      <c r="V213">
        <v>8040</v>
      </c>
      <c r="W213">
        <v>8200</v>
      </c>
      <c r="BQ213">
        <v>65</v>
      </c>
      <c r="BR213">
        <v>53</v>
      </c>
      <c r="BS213">
        <v>5</v>
      </c>
      <c r="BT213">
        <v>68</v>
      </c>
      <c r="BU213">
        <v>20</v>
      </c>
      <c r="BV213">
        <v>88.77</v>
      </c>
      <c r="BY213">
        <v>65</v>
      </c>
      <c r="BZ213">
        <v>123</v>
      </c>
      <c r="CA213">
        <v>5</v>
      </c>
      <c r="CB213">
        <v>53</v>
      </c>
      <c r="CC213">
        <v>999</v>
      </c>
      <c r="CD213">
        <v>999</v>
      </c>
      <c r="CE213">
        <v>999</v>
      </c>
    </row>
    <row r="214" spans="16:83" x14ac:dyDescent="0.2">
      <c r="P214">
        <v>63</v>
      </c>
      <c r="Q214">
        <v>5140</v>
      </c>
      <c r="U214">
        <v>210</v>
      </c>
      <c r="V214">
        <v>10340</v>
      </c>
      <c r="W214">
        <v>10300</v>
      </c>
      <c r="BQ214">
        <v>66</v>
      </c>
      <c r="BR214">
        <v>60</v>
      </c>
      <c r="BS214">
        <v>9</v>
      </c>
      <c r="BT214">
        <v>237</v>
      </c>
      <c r="BU214">
        <v>73</v>
      </c>
      <c r="BV214">
        <v>85.25</v>
      </c>
      <c r="BY214">
        <v>66</v>
      </c>
      <c r="BZ214">
        <v>128</v>
      </c>
      <c r="CA214">
        <v>6</v>
      </c>
      <c r="CB214">
        <v>61</v>
      </c>
      <c r="CC214">
        <v>991</v>
      </c>
      <c r="CD214">
        <v>999</v>
      </c>
      <c r="CE214">
        <v>999</v>
      </c>
    </row>
    <row r="215" spans="16:83" x14ac:dyDescent="0.2">
      <c r="P215">
        <v>64</v>
      </c>
      <c r="Q215">
        <v>6240</v>
      </c>
      <c r="U215">
        <v>211</v>
      </c>
      <c r="V215">
        <v>7640</v>
      </c>
      <c r="W215">
        <v>7700</v>
      </c>
      <c r="BQ215">
        <v>67</v>
      </c>
      <c r="BR215">
        <v>58</v>
      </c>
      <c r="BS215">
        <v>16</v>
      </c>
      <c r="BT215">
        <v>4000</v>
      </c>
      <c r="BU215">
        <v>323</v>
      </c>
      <c r="BV215">
        <v>101.84</v>
      </c>
      <c r="BY215">
        <v>67</v>
      </c>
      <c r="BZ215">
        <v>144</v>
      </c>
      <c r="CA215">
        <v>17</v>
      </c>
      <c r="CB215">
        <v>84</v>
      </c>
      <c r="CC215">
        <v>992</v>
      </c>
      <c r="CD215">
        <v>999</v>
      </c>
      <c r="CE215">
        <v>999</v>
      </c>
    </row>
    <row r="216" spans="16:83" x14ac:dyDescent="0.2">
      <c r="P216">
        <v>65</v>
      </c>
      <c r="Q216">
        <v>5040</v>
      </c>
      <c r="U216">
        <v>212</v>
      </c>
      <c r="V216">
        <v>4340</v>
      </c>
      <c r="W216">
        <v>4600</v>
      </c>
      <c r="BQ216">
        <v>68</v>
      </c>
      <c r="BR216">
        <v>49</v>
      </c>
      <c r="BS216">
        <v>14</v>
      </c>
      <c r="BT216">
        <v>983</v>
      </c>
      <c r="BU216">
        <v>198</v>
      </c>
      <c r="BV216">
        <v>94.95</v>
      </c>
      <c r="BY216">
        <v>68</v>
      </c>
      <c r="BZ216">
        <v>158</v>
      </c>
      <c r="CA216">
        <v>12</v>
      </c>
      <c r="CB216">
        <v>59</v>
      </c>
      <c r="CC216">
        <v>992</v>
      </c>
      <c r="CD216">
        <v>999</v>
      </c>
      <c r="CE216">
        <v>999</v>
      </c>
    </row>
    <row r="217" spans="16:83" x14ac:dyDescent="0.2">
      <c r="P217">
        <v>66</v>
      </c>
      <c r="Q217">
        <v>5840</v>
      </c>
      <c r="U217">
        <v>213</v>
      </c>
      <c r="V217">
        <v>6540</v>
      </c>
      <c r="W217">
        <v>6600</v>
      </c>
      <c r="BQ217">
        <v>69</v>
      </c>
      <c r="BR217">
        <v>33</v>
      </c>
      <c r="BS217">
        <v>3</v>
      </c>
      <c r="BT217">
        <v>1000</v>
      </c>
      <c r="BU217">
        <v>30</v>
      </c>
      <c r="BV217">
        <v>76</v>
      </c>
      <c r="BY217">
        <v>69</v>
      </c>
      <c r="BZ217">
        <v>87</v>
      </c>
      <c r="CA217">
        <v>3</v>
      </c>
      <c r="CB217">
        <v>36</v>
      </c>
      <c r="CC217">
        <v>999</v>
      </c>
      <c r="CD217">
        <v>999</v>
      </c>
      <c r="CE217">
        <v>999</v>
      </c>
    </row>
    <row r="218" spans="16:83" x14ac:dyDescent="0.2">
      <c r="P218">
        <v>67</v>
      </c>
      <c r="Q218">
        <v>1040</v>
      </c>
      <c r="U218">
        <v>214</v>
      </c>
      <c r="V218">
        <v>7340</v>
      </c>
      <c r="W218">
        <v>7300</v>
      </c>
      <c r="BQ218">
        <v>70</v>
      </c>
      <c r="BR218">
        <v>26</v>
      </c>
      <c r="BS218">
        <v>7</v>
      </c>
      <c r="BT218">
        <v>106</v>
      </c>
      <c r="BU218">
        <v>9</v>
      </c>
      <c r="BV218">
        <v>95.53</v>
      </c>
      <c r="BY218">
        <v>70</v>
      </c>
      <c r="BZ218">
        <v>63</v>
      </c>
      <c r="CA218">
        <v>5</v>
      </c>
      <c r="CB218">
        <v>19</v>
      </c>
      <c r="CC218">
        <v>999</v>
      </c>
      <c r="CD218">
        <v>999</v>
      </c>
      <c r="CE218">
        <v>999</v>
      </c>
    </row>
    <row r="219" spans="16:83" x14ac:dyDescent="0.2">
      <c r="P219">
        <v>68</v>
      </c>
      <c r="Q219">
        <v>10340</v>
      </c>
      <c r="U219">
        <v>215</v>
      </c>
      <c r="V219">
        <v>3240</v>
      </c>
      <c r="W219">
        <v>3300</v>
      </c>
      <c r="BQ219">
        <v>71</v>
      </c>
      <c r="BR219">
        <v>11</v>
      </c>
      <c r="BS219">
        <v>6</v>
      </c>
      <c r="BT219">
        <v>70</v>
      </c>
      <c r="BU219">
        <v>7</v>
      </c>
      <c r="BV219">
        <v>84.48</v>
      </c>
      <c r="BY219">
        <v>71</v>
      </c>
      <c r="BZ219">
        <v>58</v>
      </c>
      <c r="CA219">
        <v>9</v>
      </c>
      <c r="CB219">
        <v>7</v>
      </c>
      <c r="CC219">
        <v>999</v>
      </c>
      <c r="CD219">
        <v>999</v>
      </c>
      <c r="CE219">
        <v>999</v>
      </c>
    </row>
    <row r="220" spans="16:83" x14ac:dyDescent="0.2">
      <c r="P220">
        <v>69</v>
      </c>
      <c r="Q220">
        <v>2040</v>
      </c>
      <c r="U220">
        <v>216</v>
      </c>
      <c r="V220">
        <v>3140</v>
      </c>
      <c r="W220">
        <v>3200</v>
      </c>
      <c r="BQ220">
        <v>72</v>
      </c>
      <c r="BR220">
        <v>10</v>
      </c>
      <c r="BS220">
        <v>5</v>
      </c>
      <c r="BT220">
        <v>32</v>
      </c>
      <c r="BU220">
        <v>4</v>
      </c>
      <c r="BV220">
        <v>95.93</v>
      </c>
      <c r="BY220">
        <v>72</v>
      </c>
      <c r="BZ220">
        <v>63</v>
      </c>
      <c r="CA220">
        <v>13</v>
      </c>
      <c r="CB220">
        <v>13</v>
      </c>
      <c r="CC220">
        <v>999</v>
      </c>
      <c r="CD220">
        <v>999</v>
      </c>
      <c r="CE220">
        <v>999</v>
      </c>
    </row>
    <row r="221" spans="16:83" x14ac:dyDescent="0.2">
      <c r="P221">
        <v>70</v>
      </c>
      <c r="Q221">
        <v>7040</v>
      </c>
      <c r="U221">
        <v>217</v>
      </c>
      <c r="V221">
        <v>3040</v>
      </c>
      <c r="W221">
        <v>3100</v>
      </c>
      <c r="BQ221">
        <v>73</v>
      </c>
      <c r="BR221">
        <v>15</v>
      </c>
      <c r="BS221">
        <v>5</v>
      </c>
      <c r="BT221">
        <v>46</v>
      </c>
      <c r="BU221">
        <v>5</v>
      </c>
      <c r="BV221">
        <v>96.35</v>
      </c>
      <c r="BY221">
        <v>73</v>
      </c>
      <c r="BZ221">
        <v>58</v>
      </c>
      <c r="CA221">
        <v>14</v>
      </c>
      <c r="CB221">
        <v>14</v>
      </c>
      <c r="CC221">
        <v>999</v>
      </c>
      <c r="CD221">
        <v>999</v>
      </c>
      <c r="CE221">
        <v>999</v>
      </c>
    </row>
    <row r="222" spans="16:83" x14ac:dyDescent="0.2">
      <c r="P222">
        <v>71</v>
      </c>
      <c r="Q222">
        <v>11140</v>
      </c>
      <c r="U222">
        <v>218</v>
      </c>
      <c r="V222">
        <v>4540</v>
      </c>
      <c r="W222">
        <v>4500</v>
      </c>
      <c r="BQ222">
        <v>74</v>
      </c>
      <c r="BR222">
        <v>40</v>
      </c>
      <c r="BS222">
        <v>6</v>
      </c>
      <c r="BT222">
        <v>82</v>
      </c>
      <c r="BU222">
        <v>17</v>
      </c>
      <c r="BV222">
        <v>91.4</v>
      </c>
      <c r="BY222">
        <v>74</v>
      </c>
      <c r="BZ222">
        <v>182</v>
      </c>
      <c r="CA222">
        <v>13</v>
      </c>
      <c r="CB222">
        <v>41</v>
      </c>
      <c r="CC222">
        <v>999</v>
      </c>
      <c r="CD222">
        <v>999</v>
      </c>
      <c r="CE222">
        <v>999</v>
      </c>
    </row>
    <row r="223" spans="16:83" x14ac:dyDescent="0.2">
      <c r="P223">
        <v>72</v>
      </c>
      <c r="Q223">
        <v>7440</v>
      </c>
      <c r="U223">
        <v>219</v>
      </c>
      <c r="V223">
        <v>9840</v>
      </c>
      <c r="W223">
        <v>9300</v>
      </c>
      <c r="BQ223">
        <v>75</v>
      </c>
      <c r="BR223">
        <v>41</v>
      </c>
      <c r="BS223">
        <v>4</v>
      </c>
      <c r="BT223">
        <v>339</v>
      </c>
      <c r="BU223">
        <v>21</v>
      </c>
      <c r="BV223">
        <v>86.74</v>
      </c>
      <c r="BY223">
        <v>75</v>
      </c>
      <c r="BZ223">
        <v>226</v>
      </c>
      <c r="CA223">
        <v>11</v>
      </c>
      <c r="CB223">
        <v>49</v>
      </c>
      <c r="CC223">
        <v>999</v>
      </c>
      <c r="CD223">
        <v>999</v>
      </c>
      <c r="CE223">
        <v>999</v>
      </c>
    </row>
    <row r="224" spans="16:83" x14ac:dyDescent="0.2">
      <c r="P224">
        <v>73</v>
      </c>
      <c r="Q224">
        <v>3340</v>
      </c>
      <c r="U224">
        <v>220</v>
      </c>
      <c r="V224">
        <v>6940</v>
      </c>
      <c r="W224">
        <v>7100</v>
      </c>
      <c r="BQ224">
        <v>76</v>
      </c>
      <c r="BR224">
        <v>24</v>
      </c>
      <c r="BS224">
        <v>8</v>
      </c>
      <c r="BT224">
        <v>74</v>
      </c>
      <c r="BU224">
        <v>13</v>
      </c>
      <c r="BV224">
        <v>87.77</v>
      </c>
      <c r="BY224">
        <v>76</v>
      </c>
      <c r="BZ224">
        <v>131</v>
      </c>
      <c r="CA224">
        <v>18</v>
      </c>
      <c r="CB224">
        <v>23</v>
      </c>
      <c r="CC224">
        <v>999</v>
      </c>
      <c r="CD224">
        <v>999</v>
      </c>
      <c r="CE224">
        <v>999</v>
      </c>
    </row>
    <row r="225" spans="16:83" x14ac:dyDescent="0.2">
      <c r="P225">
        <v>74</v>
      </c>
      <c r="Q225">
        <v>6340</v>
      </c>
      <c r="U225">
        <v>221</v>
      </c>
      <c r="V225">
        <v>7040</v>
      </c>
      <c r="W225">
        <v>7200</v>
      </c>
      <c r="BQ225">
        <v>77</v>
      </c>
      <c r="BR225">
        <v>23</v>
      </c>
      <c r="BS225">
        <v>7</v>
      </c>
      <c r="BT225">
        <v>58</v>
      </c>
      <c r="BU225">
        <v>10</v>
      </c>
      <c r="BV225">
        <v>99.18</v>
      </c>
      <c r="BY225">
        <v>77</v>
      </c>
      <c r="BZ225">
        <v>117</v>
      </c>
      <c r="CA225">
        <v>10</v>
      </c>
      <c r="CB225">
        <v>17</v>
      </c>
      <c r="CC225">
        <v>999</v>
      </c>
      <c r="CD225">
        <v>999</v>
      </c>
      <c r="CE225">
        <v>999</v>
      </c>
    </row>
    <row r="226" spans="16:83" x14ac:dyDescent="0.2">
      <c r="P226">
        <v>75</v>
      </c>
      <c r="Q226">
        <v>6340</v>
      </c>
      <c r="U226">
        <v>222</v>
      </c>
      <c r="V226">
        <v>13340</v>
      </c>
      <c r="W226">
        <v>13200</v>
      </c>
      <c r="BQ226">
        <v>78</v>
      </c>
      <c r="BR226">
        <v>22</v>
      </c>
      <c r="BS226">
        <v>7</v>
      </c>
      <c r="BT226">
        <v>36</v>
      </c>
      <c r="BU226">
        <v>7</v>
      </c>
      <c r="BV226">
        <v>94.46</v>
      </c>
      <c r="BY226">
        <v>78</v>
      </c>
      <c r="BZ226">
        <v>79</v>
      </c>
      <c r="CA226">
        <v>8</v>
      </c>
      <c r="CB226">
        <v>50</v>
      </c>
      <c r="CC226">
        <v>999</v>
      </c>
      <c r="CD226">
        <v>999</v>
      </c>
      <c r="CE226">
        <v>999</v>
      </c>
    </row>
    <row r="227" spans="16:83" x14ac:dyDescent="0.2">
      <c r="P227">
        <v>76</v>
      </c>
      <c r="Q227">
        <v>12940</v>
      </c>
      <c r="U227">
        <v>223</v>
      </c>
      <c r="V227">
        <v>3640</v>
      </c>
      <c r="W227">
        <v>3700</v>
      </c>
      <c r="BQ227">
        <v>79</v>
      </c>
      <c r="BR227">
        <v>35</v>
      </c>
      <c r="BS227">
        <v>11</v>
      </c>
      <c r="BT227">
        <v>64</v>
      </c>
      <c r="BU227">
        <v>7</v>
      </c>
      <c r="BV227">
        <v>107.77</v>
      </c>
      <c r="BY227">
        <v>79</v>
      </c>
      <c r="BZ227">
        <v>44</v>
      </c>
      <c r="CA227">
        <v>5</v>
      </c>
      <c r="CB227">
        <v>28</v>
      </c>
      <c r="CC227">
        <v>999</v>
      </c>
      <c r="CD227">
        <v>999</v>
      </c>
      <c r="CE227">
        <v>999</v>
      </c>
    </row>
    <row r="228" spans="16:83" x14ac:dyDescent="0.2">
      <c r="P228">
        <v>77</v>
      </c>
      <c r="Q228">
        <v>9040</v>
      </c>
      <c r="U228">
        <v>224</v>
      </c>
      <c r="V228">
        <v>11040</v>
      </c>
      <c r="W228">
        <v>10900</v>
      </c>
      <c r="BQ228">
        <v>80</v>
      </c>
      <c r="BR228">
        <v>11</v>
      </c>
      <c r="BS228">
        <v>4</v>
      </c>
      <c r="BT228">
        <v>177</v>
      </c>
      <c r="BU228">
        <v>6</v>
      </c>
      <c r="BV228">
        <v>82.24</v>
      </c>
      <c r="BY228">
        <v>80</v>
      </c>
      <c r="BZ228">
        <v>44</v>
      </c>
      <c r="CA228">
        <v>8</v>
      </c>
      <c r="CB228">
        <v>8</v>
      </c>
      <c r="CC228">
        <v>999</v>
      </c>
      <c r="CD228">
        <v>999</v>
      </c>
      <c r="CE228">
        <v>999</v>
      </c>
    </row>
    <row r="229" spans="16:83" x14ac:dyDescent="0.2">
      <c r="P229">
        <v>78</v>
      </c>
      <c r="Q229">
        <v>5140</v>
      </c>
      <c r="U229">
        <v>225</v>
      </c>
      <c r="V229">
        <v>11040</v>
      </c>
      <c r="W229">
        <v>10700</v>
      </c>
      <c r="BQ229">
        <v>81</v>
      </c>
      <c r="BR229">
        <v>39</v>
      </c>
      <c r="BS229">
        <v>11</v>
      </c>
      <c r="BT229">
        <v>18</v>
      </c>
      <c r="BU229">
        <v>3</v>
      </c>
      <c r="BV229">
        <v>109.75</v>
      </c>
      <c r="BY229">
        <v>81</v>
      </c>
      <c r="BZ229">
        <v>44</v>
      </c>
      <c r="CA229">
        <v>7</v>
      </c>
      <c r="CB229">
        <v>35</v>
      </c>
      <c r="CC229">
        <v>999</v>
      </c>
      <c r="CD229">
        <v>999</v>
      </c>
      <c r="CE229">
        <v>999</v>
      </c>
    </row>
    <row r="230" spans="16:83" x14ac:dyDescent="0.2">
      <c r="P230">
        <v>79</v>
      </c>
      <c r="Q230">
        <v>7140</v>
      </c>
      <c r="U230">
        <v>226</v>
      </c>
      <c r="V230">
        <v>17740</v>
      </c>
      <c r="W230">
        <v>17200</v>
      </c>
      <c r="BQ230">
        <v>82</v>
      </c>
      <c r="BR230">
        <v>10</v>
      </c>
      <c r="BS230">
        <v>3</v>
      </c>
      <c r="BT230">
        <v>108</v>
      </c>
      <c r="BU230">
        <v>7</v>
      </c>
      <c r="BV230">
        <v>74.84</v>
      </c>
      <c r="BY230">
        <v>82</v>
      </c>
      <c r="BZ230">
        <v>36</v>
      </c>
      <c r="CA230">
        <v>6</v>
      </c>
      <c r="CB230">
        <v>11</v>
      </c>
      <c r="CC230">
        <v>999</v>
      </c>
      <c r="CD230">
        <v>999</v>
      </c>
      <c r="CE230">
        <v>999</v>
      </c>
    </row>
    <row r="231" spans="16:83" x14ac:dyDescent="0.2">
      <c r="P231">
        <v>80</v>
      </c>
      <c r="Q231">
        <v>4340</v>
      </c>
      <c r="U231">
        <v>227</v>
      </c>
      <c r="V231">
        <v>10440</v>
      </c>
      <c r="W231">
        <v>10700</v>
      </c>
      <c r="BQ231">
        <v>83</v>
      </c>
      <c r="BR231">
        <v>9</v>
      </c>
      <c r="BS231">
        <v>4</v>
      </c>
      <c r="BT231">
        <v>44</v>
      </c>
      <c r="BU231">
        <v>5</v>
      </c>
      <c r="BV231">
        <v>71.5</v>
      </c>
      <c r="BY231">
        <v>83</v>
      </c>
      <c r="BZ231">
        <v>55</v>
      </c>
      <c r="CA231">
        <v>10</v>
      </c>
      <c r="CB231">
        <v>7</v>
      </c>
      <c r="CC231">
        <v>999</v>
      </c>
      <c r="CD231">
        <v>999</v>
      </c>
      <c r="CE231">
        <v>999</v>
      </c>
    </row>
    <row r="232" spans="16:83" x14ac:dyDescent="0.2">
      <c r="P232">
        <v>81</v>
      </c>
      <c r="Q232">
        <v>1140</v>
      </c>
      <c r="U232">
        <v>228</v>
      </c>
      <c r="V232">
        <v>12740</v>
      </c>
      <c r="W232">
        <v>12700</v>
      </c>
      <c r="BQ232">
        <v>84</v>
      </c>
      <c r="BR232">
        <v>40</v>
      </c>
      <c r="BS232">
        <v>13</v>
      </c>
      <c r="BT232">
        <v>66</v>
      </c>
      <c r="BU232">
        <v>8</v>
      </c>
      <c r="BV232">
        <v>80.599999999999994</v>
      </c>
      <c r="BY232">
        <v>84</v>
      </c>
      <c r="BZ232">
        <v>77</v>
      </c>
      <c r="CA232">
        <v>13</v>
      </c>
      <c r="CB232">
        <v>35</v>
      </c>
      <c r="CC232">
        <v>999</v>
      </c>
      <c r="CD232">
        <v>999</v>
      </c>
      <c r="CE232">
        <v>999</v>
      </c>
    </row>
    <row r="233" spans="16:83" x14ac:dyDescent="0.2">
      <c r="P233">
        <v>82</v>
      </c>
      <c r="Q233">
        <v>3140</v>
      </c>
      <c r="U233">
        <v>229</v>
      </c>
      <c r="V233">
        <v>9840</v>
      </c>
      <c r="W233">
        <v>10000</v>
      </c>
      <c r="BQ233">
        <v>85</v>
      </c>
      <c r="BR233">
        <v>44</v>
      </c>
      <c r="BS233">
        <v>13</v>
      </c>
      <c r="BT233">
        <v>82</v>
      </c>
      <c r="BU233">
        <v>12</v>
      </c>
      <c r="BV233">
        <v>86.77</v>
      </c>
      <c r="BY233">
        <v>85</v>
      </c>
      <c r="BZ233">
        <v>114</v>
      </c>
      <c r="CA233">
        <v>13</v>
      </c>
      <c r="CB233">
        <v>35</v>
      </c>
      <c r="CC233">
        <v>999</v>
      </c>
      <c r="CD233">
        <v>999</v>
      </c>
      <c r="CE233">
        <v>999</v>
      </c>
    </row>
    <row r="234" spans="16:83" x14ac:dyDescent="0.2">
      <c r="P234">
        <v>83</v>
      </c>
      <c r="Q234">
        <v>1740</v>
      </c>
      <c r="U234">
        <v>230</v>
      </c>
      <c r="V234">
        <v>5840</v>
      </c>
      <c r="W234">
        <v>5600</v>
      </c>
      <c r="BQ234">
        <v>86</v>
      </c>
      <c r="BR234">
        <v>30</v>
      </c>
      <c r="BS234">
        <v>4</v>
      </c>
      <c r="BT234">
        <v>72</v>
      </c>
      <c r="BU234">
        <v>16</v>
      </c>
      <c r="BV234">
        <v>95.48</v>
      </c>
      <c r="BY234">
        <v>86</v>
      </c>
      <c r="BZ234">
        <v>144</v>
      </c>
      <c r="CA234">
        <v>10</v>
      </c>
      <c r="CB234">
        <v>29</v>
      </c>
      <c r="CC234">
        <v>999</v>
      </c>
      <c r="CD234">
        <v>999</v>
      </c>
      <c r="CE234">
        <v>999</v>
      </c>
    </row>
    <row r="235" spans="16:83" x14ac:dyDescent="0.2">
      <c r="P235">
        <v>84</v>
      </c>
      <c r="Q235">
        <v>5040</v>
      </c>
      <c r="U235">
        <v>231</v>
      </c>
      <c r="V235">
        <v>4440</v>
      </c>
      <c r="BQ235">
        <v>87</v>
      </c>
      <c r="BR235">
        <v>27</v>
      </c>
      <c r="BS235">
        <v>8</v>
      </c>
      <c r="BT235">
        <v>31</v>
      </c>
      <c r="BU235">
        <v>5</v>
      </c>
      <c r="BV235">
        <v>97.9</v>
      </c>
      <c r="BY235">
        <v>87</v>
      </c>
      <c r="BZ235">
        <v>52</v>
      </c>
      <c r="CA235">
        <v>7</v>
      </c>
      <c r="CB235">
        <v>25</v>
      </c>
      <c r="CC235">
        <v>999</v>
      </c>
      <c r="CD235">
        <v>999</v>
      </c>
      <c r="CE235">
        <v>999</v>
      </c>
    </row>
    <row r="236" spans="16:83" x14ac:dyDescent="0.2">
      <c r="P236">
        <v>85</v>
      </c>
      <c r="Q236">
        <v>1840</v>
      </c>
      <c r="U236">
        <v>232</v>
      </c>
      <c r="V236">
        <v>7940</v>
      </c>
      <c r="BQ236">
        <v>88</v>
      </c>
      <c r="BR236">
        <v>8</v>
      </c>
      <c r="BS236">
        <v>3</v>
      </c>
      <c r="BT236">
        <v>62</v>
      </c>
      <c r="BU236">
        <v>6</v>
      </c>
      <c r="BV236">
        <v>86.67</v>
      </c>
      <c r="BY236">
        <v>88</v>
      </c>
      <c r="BZ236">
        <v>39</v>
      </c>
      <c r="CA236">
        <v>6</v>
      </c>
      <c r="CB236">
        <v>5</v>
      </c>
      <c r="CC236">
        <v>999</v>
      </c>
      <c r="CD236">
        <v>999</v>
      </c>
      <c r="CE236">
        <v>999</v>
      </c>
    </row>
    <row r="237" spans="16:83" x14ac:dyDescent="0.2">
      <c r="P237">
        <v>86</v>
      </c>
      <c r="Q237">
        <v>4540</v>
      </c>
      <c r="U237">
        <v>233</v>
      </c>
      <c r="V237">
        <v>8040</v>
      </c>
      <c r="BQ237">
        <v>89</v>
      </c>
      <c r="BR237">
        <v>30</v>
      </c>
      <c r="BS237">
        <v>6</v>
      </c>
      <c r="BT237">
        <v>45</v>
      </c>
      <c r="BU237">
        <v>8</v>
      </c>
      <c r="BV237">
        <v>77.8</v>
      </c>
      <c r="BY237">
        <v>89</v>
      </c>
      <c r="BZ237">
        <v>198</v>
      </c>
      <c r="CA237">
        <v>14</v>
      </c>
      <c r="CB237">
        <v>6</v>
      </c>
      <c r="CC237">
        <v>991</v>
      </c>
      <c r="CD237">
        <v>999</v>
      </c>
      <c r="CE237">
        <v>999</v>
      </c>
    </row>
    <row r="238" spans="16:83" x14ac:dyDescent="0.2">
      <c r="P238">
        <v>87</v>
      </c>
      <c r="Q238">
        <v>3640</v>
      </c>
      <c r="U238">
        <v>234</v>
      </c>
      <c r="V238">
        <v>4440</v>
      </c>
      <c r="BQ238">
        <v>90</v>
      </c>
      <c r="BR238">
        <v>8</v>
      </c>
      <c r="BS238">
        <v>5</v>
      </c>
      <c r="BT238">
        <v>22</v>
      </c>
      <c r="BU238">
        <v>3</v>
      </c>
      <c r="BV238">
        <v>65.8</v>
      </c>
      <c r="BY238">
        <v>90</v>
      </c>
      <c r="BZ238">
        <v>114</v>
      </c>
      <c r="CA238">
        <v>8</v>
      </c>
      <c r="CB238">
        <v>5</v>
      </c>
      <c r="CC238">
        <v>991</v>
      </c>
      <c r="CD238">
        <v>999</v>
      </c>
      <c r="CE238">
        <v>999</v>
      </c>
    </row>
    <row r="239" spans="16:83" x14ac:dyDescent="0.2">
      <c r="P239">
        <v>88</v>
      </c>
      <c r="Q239">
        <v>5340</v>
      </c>
      <c r="U239">
        <v>235</v>
      </c>
      <c r="V239">
        <v>6240</v>
      </c>
      <c r="BQ239">
        <v>91</v>
      </c>
      <c r="BR239">
        <v>10</v>
      </c>
      <c r="BS239">
        <v>5</v>
      </c>
      <c r="BT239">
        <v>40</v>
      </c>
      <c r="BU239">
        <v>13</v>
      </c>
      <c r="BV239">
        <v>95.34</v>
      </c>
      <c r="BY239">
        <v>91</v>
      </c>
      <c r="BZ239">
        <v>60</v>
      </c>
      <c r="CA239">
        <v>9</v>
      </c>
      <c r="CB239">
        <v>10</v>
      </c>
      <c r="CC239">
        <v>999</v>
      </c>
      <c r="CD239">
        <v>999</v>
      </c>
      <c r="CE239">
        <v>999</v>
      </c>
    </row>
    <row r="240" spans="16:83" x14ac:dyDescent="0.2">
      <c r="P240">
        <v>89</v>
      </c>
      <c r="Q240">
        <v>5640</v>
      </c>
      <c r="U240">
        <v>236</v>
      </c>
      <c r="V240">
        <v>6540</v>
      </c>
      <c r="BQ240">
        <v>92</v>
      </c>
      <c r="BR240">
        <v>25</v>
      </c>
      <c r="BS240">
        <v>5</v>
      </c>
      <c r="BT240">
        <v>37</v>
      </c>
      <c r="BU240">
        <v>11</v>
      </c>
      <c r="BV240">
        <v>100.75</v>
      </c>
      <c r="BY240">
        <v>92</v>
      </c>
      <c r="BZ240">
        <v>98</v>
      </c>
      <c r="CA240">
        <v>9</v>
      </c>
      <c r="CB240">
        <v>27</v>
      </c>
      <c r="CC240">
        <v>999</v>
      </c>
      <c r="CD240">
        <v>999</v>
      </c>
      <c r="CE240">
        <v>999</v>
      </c>
    </row>
    <row r="241" spans="16:83" x14ac:dyDescent="0.2">
      <c r="P241">
        <v>90</v>
      </c>
      <c r="Q241">
        <v>11140</v>
      </c>
      <c r="U241">
        <v>237</v>
      </c>
      <c r="V241">
        <v>6640</v>
      </c>
      <c r="BQ241">
        <v>93</v>
      </c>
      <c r="BR241">
        <v>30</v>
      </c>
      <c r="BS241">
        <v>5</v>
      </c>
      <c r="BT241">
        <v>27</v>
      </c>
      <c r="BU241">
        <v>8</v>
      </c>
      <c r="BV241">
        <v>112.94</v>
      </c>
      <c r="BY241">
        <v>93</v>
      </c>
      <c r="BZ241">
        <v>98</v>
      </c>
      <c r="CA241">
        <v>9</v>
      </c>
      <c r="CB241">
        <v>25</v>
      </c>
      <c r="CC241">
        <v>999</v>
      </c>
      <c r="CD241">
        <v>999</v>
      </c>
      <c r="CE241">
        <v>999</v>
      </c>
    </row>
    <row r="242" spans="16:83" x14ac:dyDescent="0.2">
      <c r="P242">
        <v>91</v>
      </c>
      <c r="Q242">
        <v>5240</v>
      </c>
      <c r="U242">
        <v>238</v>
      </c>
      <c r="V242">
        <v>6540</v>
      </c>
      <c r="BQ242">
        <v>94</v>
      </c>
      <c r="BR242">
        <v>23</v>
      </c>
      <c r="BS242">
        <v>4</v>
      </c>
      <c r="BT242">
        <v>36</v>
      </c>
      <c r="BU242">
        <v>11</v>
      </c>
      <c r="BV242">
        <v>104.25</v>
      </c>
      <c r="BY242">
        <v>94</v>
      </c>
      <c r="BZ242">
        <v>109</v>
      </c>
      <c r="CA242">
        <v>9</v>
      </c>
      <c r="CB242">
        <v>23</v>
      </c>
      <c r="CC242">
        <v>999</v>
      </c>
      <c r="CD242">
        <v>999</v>
      </c>
      <c r="CE242">
        <v>999</v>
      </c>
    </row>
    <row r="243" spans="16:83" x14ac:dyDescent="0.2">
      <c r="P243">
        <v>92</v>
      </c>
      <c r="Q243">
        <v>2740</v>
      </c>
      <c r="U243">
        <v>239</v>
      </c>
      <c r="V243">
        <v>6040</v>
      </c>
      <c r="BQ243">
        <v>95</v>
      </c>
      <c r="BR243">
        <v>14</v>
      </c>
      <c r="BS243">
        <v>3</v>
      </c>
      <c r="BT243">
        <v>44</v>
      </c>
      <c r="BU243">
        <v>8</v>
      </c>
      <c r="BV243">
        <v>101.6</v>
      </c>
      <c r="BY243">
        <v>95</v>
      </c>
      <c r="BZ243">
        <v>85</v>
      </c>
      <c r="CA243">
        <v>9</v>
      </c>
      <c r="CB243">
        <v>13</v>
      </c>
      <c r="CC243">
        <v>999</v>
      </c>
      <c r="CD243">
        <v>999</v>
      </c>
      <c r="CE243">
        <v>999</v>
      </c>
    </row>
    <row r="244" spans="16:83" x14ac:dyDescent="0.2">
      <c r="P244">
        <v>93</v>
      </c>
      <c r="Q244">
        <v>3140</v>
      </c>
      <c r="U244">
        <v>240</v>
      </c>
      <c r="V244">
        <v>4240</v>
      </c>
      <c r="BQ244">
        <v>97</v>
      </c>
      <c r="BR244">
        <v>37</v>
      </c>
      <c r="BS244">
        <v>11</v>
      </c>
      <c r="BT244">
        <v>57</v>
      </c>
      <c r="BU244">
        <v>14</v>
      </c>
      <c r="BV244">
        <v>123.25</v>
      </c>
      <c r="BY244">
        <v>97</v>
      </c>
      <c r="BZ244">
        <v>125</v>
      </c>
      <c r="CA244">
        <v>23</v>
      </c>
      <c r="CB244">
        <v>34</v>
      </c>
      <c r="CC244">
        <v>999</v>
      </c>
      <c r="CD244">
        <v>999</v>
      </c>
      <c r="CE244">
        <v>999</v>
      </c>
    </row>
    <row r="245" spans="16:83" x14ac:dyDescent="0.2">
      <c r="P245">
        <v>94</v>
      </c>
      <c r="Q245">
        <v>5140</v>
      </c>
      <c r="U245">
        <v>241</v>
      </c>
      <c r="V245">
        <v>5040</v>
      </c>
      <c r="BQ245">
        <v>98</v>
      </c>
      <c r="BR245">
        <v>66</v>
      </c>
      <c r="BS245">
        <v>58</v>
      </c>
      <c r="BT245">
        <v>121</v>
      </c>
      <c r="BU245">
        <v>32</v>
      </c>
      <c r="BV245">
        <v>117.07</v>
      </c>
      <c r="BY245">
        <v>98</v>
      </c>
      <c r="BZ245">
        <v>185</v>
      </c>
      <c r="CA245">
        <v>26</v>
      </c>
      <c r="CB245">
        <v>62</v>
      </c>
      <c r="CC245">
        <v>999</v>
      </c>
      <c r="CD245">
        <v>999</v>
      </c>
      <c r="CE245">
        <v>999</v>
      </c>
    </row>
    <row r="246" spans="16:83" x14ac:dyDescent="0.2">
      <c r="P246">
        <v>95</v>
      </c>
      <c r="Q246">
        <v>4440</v>
      </c>
      <c r="U246">
        <v>242</v>
      </c>
      <c r="V246">
        <v>5040</v>
      </c>
      <c r="BQ246">
        <v>99</v>
      </c>
      <c r="BR246">
        <v>38</v>
      </c>
      <c r="BS246">
        <v>6</v>
      </c>
      <c r="BT246">
        <v>64</v>
      </c>
      <c r="BU246">
        <v>20</v>
      </c>
      <c r="BV246">
        <v>96.2</v>
      </c>
      <c r="BY246">
        <v>99</v>
      </c>
      <c r="BZ246">
        <v>123</v>
      </c>
      <c r="CA246">
        <v>9</v>
      </c>
      <c r="CB246">
        <v>44</v>
      </c>
      <c r="CC246">
        <v>999</v>
      </c>
      <c r="CD246">
        <v>999</v>
      </c>
      <c r="CE246">
        <v>999</v>
      </c>
    </row>
    <row r="247" spans="16:83" x14ac:dyDescent="0.2">
      <c r="P247">
        <v>96</v>
      </c>
      <c r="Q247">
        <v>2640</v>
      </c>
      <c r="U247">
        <v>243</v>
      </c>
      <c r="V247">
        <v>6640</v>
      </c>
      <c r="BQ247">
        <v>100</v>
      </c>
      <c r="BR247">
        <v>36</v>
      </c>
      <c r="BS247">
        <v>4</v>
      </c>
      <c r="BT247">
        <v>53</v>
      </c>
      <c r="BU247">
        <v>18</v>
      </c>
      <c r="BV247">
        <v>81.34</v>
      </c>
      <c r="BY247">
        <v>100</v>
      </c>
      <c r="BZ247">
        <v>150</v>
      </c>
      <c r="CA247">
        <v>7</v>
      </c>
      <c r="CB247">
        <v>37</v>
      </c>
      <c r="CC247">
        <v>999</v>
      </c>
      <c r="CD247">
        <v>999</v>
      </c>
      <c r="CE247">
        <v>999</v>
      </c>
    </row>
    <row r="248" spans="16:83" x14ac:dyDescent="0.2">
      <c r="P248">
        <v>97</v>
      </c>
      <c r="Q248">
        <v>4140</v>
      </c>
      <c r="U248">
        <v>244</v>
      </c>
      <c r="V248">
        <v>4940</v>
      </c>
      <c r="BQ248">
        <v>101</v>
      </c>
      <c r="BR248">
        <v>12</v>
      </c>
      <c r="BS248">
        <v>6</v>
      </c>
      <c r="BT248">
        <v>24</v>
      </c>
      <c r="BU248">
        <v>3</v>
      </c>
      <c r="BV248">
        <v>95.43</v>
      </c>
      <c r="BY248">
        <v>101</v>
      </c>
      <c r="BZ248">
        <v>47</v>
      </c>
      <c r="CA248">
        <v>5</v>
      </c>
      <c r="CB248">
        <v>8</v>
      </c>
      <c r="CC248">
        <v>999</v>
      </c>
      <c r="CD248">
        <v>999</v>
      </c>
      <c r="CE248">
        <v>999</v>
      </c>
    </row>
    <row r="249" spans="16:83" x14ac:dyDescent="0.2">
      <c r="P249">
        <v>98</v>
      </c>
      <c r="Q249">
        <v>1740</v>
      </c>
      <c r="U249">
        <v>245</v>
      </c>
      <c r="V249">
        <v>9740</v>
      </c>
      <c r="BQ249">
        <v>102</v>
      </c>
      <c r="BR249">
        <v>9</v>
      </c>
      <c r="BS249">
        <v>3</v>
      </c>
      <c r="BT249">
        <v>17</v>
      </c>
      <c r="BU249">
        <v>2</v>
      </c>
      <c r="BV249">
        <v>96.78</v>
      </c>
      <c r="BY249">
        <v>102</v>
      </c>
      <c r="BZ249">
        <v>30</v>
      </c>
      <c r="CA249">
        <v>2</v>
      </c>
      <c r="CB249">
        <v>5</v>
      </c>
      <c r="CC249">
        <v>999</v>
      </c>
      <c r="CD249">
        <v>999</v>
      </c>
      <c r="CE249">
        <v>999</v>
      </c>
    </row>
    <row r="250" spans="16:83" x14ac:dyDescent="0.2">
      <c r="P250">
        <v>99</v>
      </c>
      <c r="Q250">
        <v>2740</v>
      </c>
      <c r="U250">
        <v>246</v>
      </c>
      <c r="V250">
        <v>6440</v>
      </c>
      <c r="BQ250">
        <v>103</v>
      </c>
      <c r="BR250">
        <v>8</v>
      </c>
      <c r="BS250">
        <v>3</v>
      </c>
      <c r="BT250">
        <v>44</v>
      </c>
      <c r="BU250">
        <v>6</v>
      </c>
      <c r="BV250">
        <v>102.33</v>
      </c>
      <c r="BY250">
        <v>103</v>
      </c>
      <c r="BZ250">
        <v>25</v>
      </c>
      <c r="CA250">
        <v>3</v>
      </c>
      <c r="CB250">
        <v>4</v>
      </c>
      <c r="CC250">
        <v>999</v>
      </c>
      <c r="CD250">
        <v>999</v>
      </c>
      <c r="CE250">
        <v>999</v>
      </c>
    </row>
    <row r="251" spans="16:83" x14ac:dyDescent="0.2">
      <c r="P251">
        <v>100</v>
      </c>
      <c r="Q251">
        <v>2040</v>
      </c>
      <c r="U251">
        <v>247</v>
      </c>
      <c r="V251">
        <v>8540</v>
      </c>
      <c r="BQ251">
        <v>104</v>
      </c>
      <c r="BR251">
        <v>18</v>
      </c>
      <c r="BS251">
        <v>16</v>
      </c>
      <c r="BT251">
        <v>21</v>
      </c>
      <c r="BU251">
        <v>4</v>
      </c>
      <c r="BV251">
        <v>77.2</v>
      </c>
      <c r="BY251">
        <v>104</v>
      </c>
      <c r="BZ251">
        <v>44</v>
      </c>
      <c r="CA251">
        <v>5</v>
      </c>
      <c r="CB251">
        <v>14</v>
      </c>
      <c r="CC251">
        <v>999</v>
      </c>
      <c r="CD251">
        <v>999</v>
      </c>
      <c r="CE251">
        <v>999</v>
      </c>
    </row>
    <row r="252" spans="16:83" x14ac:dyDescent="0.2">
      <c r="P252">
        <v>101</v>
      </c>
      <c r="Q252">
        <v>5340</v>
      </c>
      <c r="U252">
        <v>248</v>
      </c>
      <c r="V252">
        <v>5340</v>
      </c>
      <c r="BQ252">
        <v>105</v>
      </c>
      <c r="BR252">
        <v>19</v>
      </c>
      <c r="BS252">
        <v>2</v>
      </c>
      <c r="BT252">
        <v>55</v>
      </c>
      <c r="BU252">
        <v>13</v>
      </c>
      <c r="BV252">
        <v>79.22</v>
      </c>
      <c r="BY252">
        <v>105</v>
      </c>
      <c r="BZ252">
        <v>58</v>
      </c>
      <c r="CA252">
        <v>7</v>
      </c>
      <c r="CB252">
        <v>16</v>
      </c>
      <c r="CC252">
        <v>999</v>
      </c>
      <c r="CD252">
        <v>999</v>
      </c>
      <c r="CE252">
        <v>999</v>
      </c>
    </row>
    <row r="253" spans="16:83" x14ac:dyDescent="0.2">
      <c r="P253">
        <v>102</v>
      </c>
      <c r="Q253">
        <v>3440</v>
      </c>
      <c r="U253">
        <v>249</v>
      </c>
      <c r="V253">
        <v>5740</v>
      </c>
      <c r="BQ253">
        <v>106</v>
      </c>
      <c r="BR253">
        <v>77</v>
      </c>
      <c r="BS253">
        <v>7</v>
      </c>
      <c r="BT253">
        <v>48</v>
      </c>
      <c r="BU253">
        <v>20</v>
      </c>
      <c r="BV253">
        <v>97.7</v>
      </c>
      <c r="BY253">
        <v>106</v>
      </c>
      <c r="BZ253">
        <v>161</v>
      </c>
      <c r="CA253">
        <v>7</v>
      </c>
      <c r="CB253">
        <v>60</v>
      </c>
      <c r="CC253">
        <v>999</v>
      </c>
      <c r="CD253">
        <v>999</v>
      </c>
      <c r="CE253">
        <v>999</v>
      </c>
    </row>
    <row r="254" spans="16:83" x14ac:dyDescent="0.2">
      <c r="P254">
        <v>103</v>
      </c>
      <c r="Q254">
        <v>3040</v>
      </c>
      <c r="U254">
        <v>250</v>
      </c>
      <c r="V254">
        <v>7940</v>
      </c>
      <c r="BQ254">
        <v>107</v>
      </c>
      <c r="BR254">
        <v>51</v>
      </c>
      <c r="BS254">
        <v>11</v>
      </c>
      <c r="BT254">
        <v>44</v>
      </c>
      <c r="BU254">
        <v>15</v>
      </c>
      <c r="BV254">
        <v>99.51</v>
      </c>
      <c r="BY254">
        <v>107</v>
      </c>
      <c r="BZ254">
        <v>161</v>
      </c>
      <c r="CA254">
        <v>8</v>
      </c>
      <c r="CB254">
        <v>49</v>
      </c>
      <c r="CC254">
        <v>999</v>
      </c>
      <c r="CD254">
        <v>999</v>
      </c>
      <c r="CE254">
        <v>999</v>
      </c>
    </row>
    <row r="255" spans="16:83" x14ac:dyDescent="0.2">
      <c r="P255">
        <v>104</v>
      </c>
      <c r="Q255">
        <v>4540</v>
      </c>
      <c r="U255">
        <v>251</v>
      </c>
      <c r="V255">
        <v>6840</v>
      </c>
      <c r="BQ255">
        <v>108</v>
      </c>
      <c r="BR255">
        <v>11</v>
      </c>
      <c r="BS255">
        <v>2</v>
      </c>
      <c r="BT255">
        <v>29</v>
      </c>
      <c r="BU255">
        <v>5</v>
      </c>
      <c r="BV255">
        <v>69.319999999999993</v>
      </c>
      <c r="BY255">
        <v>108</v>
      </c>
      <c r="BZ255">
        <v>47</v>
      </c>
      <c r="CA255">
        <v>5</v>
      </c>
      <c r="CB255">
        <v>8</v>
      </c>
      <c r="CC255">
        <v>999</v>
      </c>
      <c r="CD255">
        <v>999</v>
      </c>
      <c r="CE255">
        <v>999</v>
      </c>
    </row>
    <row r="256" spans="16:83" x14ac:dyDescent="0.2">
      <c r="P256">
        <v>105</v>
      </c>
      <c r="Q256">
        <v>5040</v>
      </c>
      <c r="U256">
        <v>252</v>
      </c>
      <c r="V256">
        <v>6940</v>
      </c>
      <c r="BQ256">
        <v>109</v>
      </c>
      <c r="BR256">
        <v>8</v>
      </c>
      <c r="BS256">
        <v>4</v>
      </c>
      <c r="BT256">
        <v>15</v>
      </c>
      <c r="BU256">
        <v>2</v>
      </c>
      <c r="BV256">
        <v>96.78</v>
      </c>
      <c r="BY256">
        <v>109</v>
      </c>
      <c r="BZ256">
        <v>41</v>
      </c>
      <c r="CA256">
        <v>9</v>
      </c>
      <c r="CB256">
        <v>6</v>
      </c>
      <c r="CC256">
        <v>999</v>
      </c>
      <c r="CD256">
        <v>999</v>
      </c>
      <c r="CE256">
        <v>999</v>
      </c>
    </row>
    <row r="257" spans="16:83" x14ac:dyDescent="0.2">
      <c r="P257">
        <v>106</v>
      </c>
      <c r="Q257">
        <v>2840</v>
      </c>
      <c r="U257">
        <v>253</v>
      </c>
      <c r="V257">
        <v>3440</v>
      </c>
      <c r="BQ257">
        <v>110</v>
      </c>
      <c r="BR257">
        <v>29</v>
      </c>
      <c r="BS257">
        <v>9</v>
      </c>
      <c r="BT257">
        <v>36</v>
      </c>
      <c r="BU257">
        <v>5</v>
      </c>
      <c r="BV257">
        <v>83</v>
      </c>
      <c r="BY257">
        <v>110</v>
      </c>
      <c r="BZ257">
        <v>49</v>
      </c>
      <c r="CA257">
        <v>11</v>
      </c>
      <c r="CB257">
        <v>8</v>
      </c>
      <c r="CC257">
        <v>999</v>
      </c>
      <c r="CD257">
        <v>999</v>
      </c>
      <c r="CE257">
        <v>999</v>
      </c>
    </row>
    <row r="258" spans="16:83" x14ac:dyDescent="0.2">
      <c r="P258">
        <v>107</v>
      </c>
      <c r="Q258">
        <v>4640</v>
      </c>
      <c r="U258">
        <v>254</v>
      </c>
      <c r="V258">
        <v>3840</v>
      </c>
      <c r="BQ258">
        <v>111</v>
      </c>
      <c r="BR258">
        <v>9</v>
      </c>
      <c r="BS258">
        <v>4</v>
      </c>
      <c r="BT258">
        <v>29</v>
      </c>
      <c r="BU258">
        <v>4</v>
      </c>
      <c r="BV258">
        <v>85.37</v>
      </c>
      <c r="BY258">
        <v>111</v>
      </c>
      <c r="BZ258">
        <v>49</v>
      </c>
      <c r="CA258">
        <v>12</v>
      </c>
      <c r="CB258">
        <v>11</v>
      </c>
      <c r="CC258">
        <v>999</v>
      </c>
      <c r="CD258">
        <v>999</v>
      </c>
      <c r="CE258">
        <v>999</v>
      </c>
    </row>
    <row r="259" spans="16:83" x14ac:dyDescent="0.2">
      <c r="P259">
        <v>108</v>
      </c>
      <c r="Q259">
        <v>3140</v>
      </c>
      <c r="U259">
        <v>255</v>
      </c>
      <c r="V259">
        <v>9040</v>
      </c>
      <c r="BQ259">
        <v>112</v>
      </c>
      <c r="BR259">
        <v>6</v>
      </c>
      <c r="BS259">
        <v>3</v>
      </c>
      <c r="BT259">
        <v>9</v>
      </c>
      <c r="BU259">
        <v>2</v>
      </c>
      <c r="BV259">
        <v>79.72</v>
      </c>
      <c r="BY259">
        <v>112</v>
      </c>
      <c r="BZ259">
        <v>39</v>
      </c>
      <c r="CA259">
        <v>9</v>
      </c>
      <c r="CB259">
        <v>6</v>
      </c>
      <c r="CC259">
        <v>999</v>
      </c>
      <c r="CD259">
        <v>999</v>
      </c>
      <c r="CE259">
        <v>999</v>
      </c>
    </row>
    <row r="260" spans="16:83" x14ac:dyDescent="0.2">
      <c r="P260">
        <v>109</v>
      </c>
      <c r="Q260">
        <v>8640</v>
      </c>
      <c r="U260">
        <v>256</v>
      </c>
      <c r="V260">
        <v>2340</v>
      </c>
      <c r="BQ260">
        <v>113</v>
      </c>
      <c r="BR260">
        <v>14</v>
      </c>
      <c r="BS260">
        <v>5</v>
      </c>
      <c r="BT260">
        <v>56</v>
      </c>
      <c r="BU260">
        <v>11</v>
      </c>
      <c r="BV260">
        <v>74.88</v>
      </c>
      <c r="BY260">
        <v>113</v>
      </c>
      <c r="BZ260">
        <v>49</v>
      </c>
      <c r="CA260">
        <v>13</v>
      </c>
      <c r="CB260">
        <v>18</v>
      </c>
      <c r="CC260">
        <v>999</v>
      </c>
      <c r="CD260">
        <v>999</v>
      </c>
      <c r="CE260">
        <v>999</v>
      </c>
    </row>
    <row r="261" spans="16:83" x14ac:dyDescent="0.2">
      <c r="P261">
        <v>110</v>
      </c>
      <c r="Q261">
        <v>9540</v>
      </c>
      <c r="U261">
        <v>257</v>
      </c>
      <c r="V261">
        <v>4940</v>
      </c>
      <c r="BQ261">
        <v>114</v>
      </c>
      <c r="BR261">
        <v>174</v>
      </c>
      <c r="BS261">
        <v>10</v>
      </c>
      <c r="BT261">
        <v>20</v>
      </c>
      <c r="BU261">
        <v>5</v>
      </c>
      <c r="BV261">
        <v>114.5</v>
      </c>
      <c r="BY261">
        <v>114</v>
      </c>
      <c r="BZ261">
        <v>36</v>
      </c>
      <c r="CA261">
        <v>7</v>
      </c>
      <c r="CB261">
        <v>140</v>
      </c>
      <c r="CC261">
        <v>999</v>
      </c>
      <c r="CD261">
        <v>999</v>
      </c>
      <c r="CE261">
        <v>999</v>
      </c>
    </row>
    <row r="262" spans="16:83" x14ac:dyDescent="0.2">
      <c r="P262">
        <v>111</v>
      </c>
      <c r="Q262">
        <v>9540</v>
      </c>
      <c r="U262">
        <v>258</v>
      </c>
      <c r="V262">
        <v>7940</v>
      </c>
      <c r="BQ262">
        <v>115</v>
      </c>
      <c r="BR262">
        <v>174</v>
      </c>
      <c r="BS262">
        <v>41</v>
      </c>
      <c r="BT262">
        <v>42</v>
      </c>
      <c r="BU262">
        <v>9</v>
      </c>
      <c r="BV262">
        <v>85.37</v>
      </c>
      <c r="BY262">
        <v>115</v>
      </c>
      <c r="BZ262">
        <v>74</v>
      </c>
      <c r="CA262">
        <v>10</v>
      </c>
      <c r="CB262">
        <v>148</v>
      </c>
      <c r="CC262">
        <v>999</v>
      </c>
      <c r="CD262">
        <v>999</v>
      </c>
      <c r="CE262">
        <v>999</v>
      </c>
    </row>
    <row r="263" spans="16:83" x14ac:dyDescent="0.2">
      <c r="P263">
        <v>112</v>
      </c>
      <c r="Q263">
        <v>6040</v>
      </c>
      <c r="U263">
        <v>259</v>
      </c>
      <c r="V263">
        <v>4140</v>
      </c>
      <c r="BQ263">
        <v>116</v>
      </c>
      <c r="BR263">
        <v>13</v>
      </c>
      <c r="BS263">
        <v>4</v>
      </c>
      <c r="BT263">
        <v>13</v>
      </c>
      <c r="BU263">
        <v>3</v>
      </c>
      <c r="BV263">
        <v>108.22</v>
      </c>
      <c r="BY263">
        <v>116</v>
      </c>
      <c r="BZ263">
        <v>41</v>
      </c>
      <c r="CA263">
        <v>9</v>
      </c>
      <c r="CB263">
        <v>13</v>
      </c>
      <c r="CC263">
        <v>999</v>
      </c>
      <c r="CD263">
        <v>999</v>
      </c>
      <c r="CE263">
        <v>999</v>
      </c>
    </row>
    <row r="264" spans="16:83" x14ac:dyDescent="0.2">
      <c r="P264">
        <v>113</v>
      </c>
      <c r="Q264">
        <v>3940</v>
      </c>
      <c r="U264">
        <v>260</v>
      </c>
      <c r="V264">
        <v>3940</v>
      </c>
      <c r="BQ264">
        <v>117</v>
      </c>
      <c r="BR264">
        <v>24</v>
      </c>
      <c r="BS264">
        <v>14</v>
      </c>
      <c r="BT264">
        <v>31</v>
      </c>
      <c r="BU264">
        <v>5</v>
      </c>
      <c r="BV264">
        <v>126.82</v>
      </c>
      <c r="BY264">
        <v>117</v>
      </c>
      <c r="BZ264">
        <v>47</v>
      </c>
      <c r="CA264">
        <v>8</v>
      </c>
      <c r="CB264">
        <v>17</v>
      </c>
      <c r="CC264">
        <v>999</v>
      </c>
      <c r="CD264">
        <v>999</v>
      </c>
      <c r="CE264">
        <v>999</v>
      </c>
    </row>
    <row r="265" spans="16:83" x14ac:dyDescent="0.2">
      <c r="P265">
        <v>114</v>
      </c>
      <c r="Q265">
        <v>4340</v>
      </c>
      <c r="U265">
        <v>261</v>
      </c>
      <c r="V265">
        <v>3340</v>
      </c>
      <c r="BQ265">
        <v>118</v>
      </c>
      <c r="BR265">
        <v>19</v>
      </c>
      <c r="BS265">
        <v>8</v>
      </c>
      <c r="BT265">
        <v>46</v>
      </c>
      <c r="BU265">
        <v>10</v>
      </c>
      <c r="BV265">
        <v>95.72</v>
      </c>
      <c r="BY265">
        <v>118</v>
      </c>
      <c r="BZ265">
        <v>95</v>
      </c>
      <c r="CA265">
        <v>25</v>
      </c>
      <c r="CB265">
        <v>30</v>
      </c>
      <c r="CC265">
        <v>999</v>
      </c>
      <c r="CD265">
        <v>999</v>
      </c>
      <c r="CE265">
        <v>999</v>
      </c>
    </row>
    <row r="266" spans="16:83" x14ac:dyDescent="0.2">
      <c r="P266">
        <v>115</v>
      </c>
      <c r="Q266">
        <v>3640</v>
      </c>
      <c r="U266">
        <v>262</v>
      </c>
      <c r="V266">
        <v>6240</v>
      </c>
      <c r="BQ266">
        <v>119</v>
      </c>
      <c r="BR266">
        <v>33</v>
      </c>
      <c r="BS266">
        <v>11</v>
      </c>
      <c r="BT266">
        <v>93</v>
      </c>
      <c r="BU266">
        <v>22</v>
      </c>
      <c r="BV266">
        <v>37.21</v>
      </c>
      <c r="BY266">
        <v>119</v>
      </c>
      <c r="BZ266">
        <v>245</v>
      </c>
      <c r="CA266">
        <v>41</v>
      </c>
      <c r="CB266">
        <v>75</v>
      </c>
      <c r="CC266">
        <v>999</v>
      </c>
      <c r="CD266">
        <v>999</v>
      </c>
      <c r="CE266">
        <v>999</v>
      </c>
    </row>
    <row r="267" spans="16:83" x14ac:dyDescent="0.2">
      <c r="P267">
        <v>116</v>
      </c>
      <c r="Q267">
        <v>7140</v>
      </c>
      <c r="U267">
        <v>263</v>
      </c>
      <c r="V267">
        <v>6040</v>
      </c>
      <c r="BQ267">
        <v>120</v>
      </c>
      <c r="BR267">
        <v>19</v>
      </c>
      <c r="BS267">
        <v>7</v>
      </c>
      <c r="BT267">
        <v>49</v>
      </c>
      <c r="BU267">
        <v>11</v>
      </c>
      <c r="BV267">
        <v>84.85</v>
      </c>
      <c r="BY267">
        <v>120</v>
      </c>
      <c r="BZ267">
        <v>147</v>
      </c>
      <c r="CA267">
        <v>34</v>
      </c>
      <c r="CB267">
        <v>20</v>
      </c>
      <c r="CC267">
        <v>999</v>
      </c>
      <c r="CD267">
        <v>999</v>
      </c>
      <c r="CE267">
        <v>999</v>
      </c>
    </row>
    <row r="268" spans="16:83" x14ac:dyDescent="0.2">
      <c r="P268">
        <v>117</v>
      </c>
      <c r="Q268">
        <v>5040</v>
      </c>
      <c r="U268">
        <v>264</v>
      </c>
      <c r="V268">
        <v>5540</v>
      </c>
      <c r="BQ268">
        <v>121</v>
      </c>
      <c r="BR268">
        <v>13</v>
      </c>
      <c r="BS268">
        <v>4</v>
      </c>
      <c r="BT268">
        <v>84</v>
      </c>
      <c r="BU268">
        <v>16</v>
      </c>
      <c r="BV268">
        <v>110.48</v>
      </c>
      <c r="BY268">
        <v>121</v>
      </c>
      <c r="BZ268">
        <v>180</v>
      </c>
      <c r="CA268">
        <v>37</v>
      </c>
      <c r="CB268">
        <v>37</v>
      </c>
      <c r="CC268">
        <v>999</v>
      </c>
      <c r="CD268">
        <v>999</v>
      </c>
      <c r="CE268">
        <v>999</v>
      </c>
    </row>
    <row r="269" spans="16:83" x14ac:dyDescent="0.2">
      <c r="P269">
        <v>118</v>
      </c>
      <c r="Q269">
        <v>8040</v>
      </c>
      <c r="U269">
        <v>265</v>
      </c>
      <c r="V269">
        <v>3640</v>
      </c>
      <c r="BQ269">
        <v>122</v>
      </c>
      <c r="BR269">
        <v>40</v>
      </c>
      <c r="BS269">
        <v>4</v>
      </c>
      <c r="BT269">
        <v>75</v>
      </c>
      <c r="BU269">
        <v>10</v>
      </c>
      <c r="BV269">
        <v>106.61</v>
      </c>
      <c r="BY269">
        <v>122</v>
      </c>
      <c r="BZ269">
        <v>66</v>
      </c>
      <c r="CA269">
        <v>17</v>
      </c>
      <c r="CB269">
        <v>49</v>
      </c>
      <c r="CC269">
        <v>999</v>
      </c>
      <c r="CD269">
        <v>999</v>
      </c>
      <c r="CE269">
        <v>999</v>
      </c>
    </row>
    <row r="270" spans="16:83" x14ac:dyDescent="0.2">
      <c r="P270">
        <v>119</v>
      </c>
      <c r="Q270">
        <v>4340</v>
      </c>
      <c r="U270">
        <v>266</v>
      </c>
      <c r="V270">
        <v>5440</v>
      </c>
      <c r="BQ270">
        <v>123</v>
      </c>
      <c r="BR270">
        <v>98</v>
      </c>
      <c r="BS270">
        <v>11</v>
      </c>
      <c r="BT270">
        <v>66</v>
      </c>
      <c r="BU270">
        <v>19</v>
      </c>
      <c r="BV270">
        <v>82.76</v>
      </c>
      <c r="BY270">
        <v>123</v>
      </c>
      <c r="BZ270">
        <v>79</v>
      </c>
      <c r="CA270">
        <v>13</v>
      </c>
      <c r="CB270">
        <v>29</v>
      </c>
      <c r="CC270">
        <v>999</v>
      </c>
      <c r="CD270">
        <v>999</v>
      </c>
      <c r="CE270">
        <v>999</v>
      </c>
    </row>
    <row r="271" spans="16:83" x14ac:dyDescent="0.2">
      <c r="P271">
        <v>120</v>
      </c>
      <c r="Q271">
        <v>5440</v>
      </c>
      <c r="U271">
        <v>267</v>
      </c>
      <c r="V271">
        <v>3240</v>
      </c>
      <c r="BQ271">
        <v>124</v>
      </c>
      <c r="BR271">
        <v>28</v>
      </c>
      <c r="BS271">
        <v>18</v>
      </c>
      <c r="BT271">
        <v>61</v>
      </c>
      <c r="BU271">
        <v>9</v>
      </c>
      <c r="BV271">
        <v>89.14</v>
      </c>
      <c r="BY271">
        <v>124</v>
      </c>
      <c r="BZ271">
        <v>90</v>
      </c>
      <c r="CA271">
        <v>13</v>
      </c>
      <c r="CB271">
        <v>18</v>
      </c>
      <c r="CC271">
        <v>999</v>
      </c>
      <c r="CD271">
        <v>999</v>
      </c>
      <c r="CE271">
        <v>999</v>
      </c>
    </row>
    <row r="272" spans="16:83" x14ac:dyDescent="0.2">
      <c r="P272">
        <v>121</v>
      </c>
      <c r="Q272">
        <v>6640</v>
      </c>
      <c r="U272">
        <v>268</v>
      </c>
      <c r="V272">
        <v>4440</v>
      </c>
      <c r="BQ272">
        <v>125</v>
      </c>
      <c r="BR272">
        <v>30</v>
      </c>
      <c r="BS272">
        <v>3</v>
      </c>
      <c r="BT272">
        <v>58</v>
      </c>
      <c r="BU272">
        <v>17</v>
      </c>
      <c r="BV272">
        <v>129.05000000000001</v>
      </c>
      <c r="BY272">
        <v>125</v>
      </c>
      <c r="BZ272">
        <v>112</v>
      </c>
      <c r="CA272">
        <v>13</v>
      </c>
      <c r="CB272">
        <v>32</v>
      </c>
      <c r="CC272">
        <v>999</v>
      </c>
      <c r="CD272">
        <v>999</v>
      </c>
      <c r="CE272">
        <v>999</v>
      </c>
    </row>
    <row r="273" spans="16:83" x14ac:dyDescent="0.2">
      <c r="P273">
        <v>122</v>
      </c>
      <c r="Q273">
        <v>5540</v>
      </c>
      <c r="U273">
        <v>269</v>
      </c>
      <c r="V273">
        <v>4640</v>
      </c>
      <c r="BQ273">
        <v>126</v>
      </c>
      <c r="BR273">
        <v>17</v>
      </c>
      <c r="BS273">
        <v>7</v>
      </c>
      <c r="BT273">
        <v>12</v>
      </c>
      <c r="BU273">
        <v>4</v>
      </c>
      <c r="BV273">
        <v>102.31</v>
      </c>
      <c r="BY273">
        <v>126</v>
      </c>
      <c r="BZ273">
        <v>39</v>
      </c>
      <c r="CA273">
        <v>5</v>
      </c>
      <c r="CB273">
        <v>10</v>
      </c>
      <c r="CC273">
        <v>999</v>
      </c>
      <c r="CD273">
        <v>999</v>
      </c>
      <c r="CE273">
        <v>999</v>
      </c>
    </row>
    <row r="274" spans="16:83" x14ac:dyDescent="0.2">
      <c r="P274">
        <v>123</v>
      </c>
      <c r="Q274">
        <v>6740</v>
      </c>
      <c r="U274">
        <v>270</v>
      </c>
      <c r="V274">
        <v>5040</v>
      </c>
      <c r="BQ274">
        <v>127</v>
      </c>
      <c r="BR274">
        <v>12</v>
      </c>
      <c r="BS274">
        <v>3</v>
      </c>
      <c r="BT274">
        <v>31</v>
      </c>
      <c r="BU274">
        <v>6</v>
      </c>
      <c r="BV274">
        <v>95.34</v>
      </c>
      <c r="BY274">
        <v>127</v>
      </c>
      <c r="BZ274">
        <v>33</v>
      </c>
      <c r="CA274">
        <v>7</v>
      </c>
      <c r="CB274">
        <v>10</v>
      </c>
      <c r="CC274">
        <v>999</v>
      </c>
      <c r="CD274">
        <v>999</v>
      </c>
      <c r="CE274">
        <v>999</v>
      </c>
    </row>
    <row r="275" spans="16:83" x14ac:dyDescent="0.2">
      <c r="P275">
        <v>124</v>
      </c>
      <c r="Q275">
        <v>3940</v>
      </c>
      <c r="U275">
        <v>271</v>
      </c>
      <c r="V275">
        <v>6540</v>
      </c>
      <c r="BQ275">
        <v>128</v>
      </c>
      <c r="BR275">
        <v>41</v>
      </c>
      <c r="BS275">
        <v>13</v>
      </c>
      <c r="BT275">
        <v>38</v>
      </c>
      <c r="BU275">
        <v>18</v>
      </c>
      <c r="BV275">
        <v>99.93</v>
      </c>
      <c r="BY275">
        <v>128</v>
      </c>
      <c r="BZ275">
        <v>55</v>
      </c>
      <c r="CA275">
        <v>13</v>
      </c>
      <c r="CB275">
        <v>46</v>
      </c>
      <c r="CC275">
        <v>999</v>
      </c>
      <c r="CD275">
        <v>999</v>
      </c>
      <c r="CE275">
        <v>999</v>
      </c>
    </row>
    <row r="276" spans="16:83" x14ac:dyDescent="0.2">
      <c r="P276">
        <v>125</v>
      </c>
      <c r="Q276">
        <v>3940</v>
      </c>
      <c r="U276">
        <v>272</v>
      </c>
      <c r="V276">
        <v>4040</v>
      </c>
      <c r="BQ276">
        <v>129</v>
      </c>
      <c r="BR276">
        <v>160</v>
      </c>
      <c r="BS276">
        <v>15</v>
      </c>
      <c r="BT276">
        <v>6</v>
      </c>
      <c r="BU276">
        <v>39</v>
      </c>
      <c r="BV276">
        <v>136.37</v>
      </c>
      <c r="BY276">
        <v>129</v>
      </c>
      <c r="BZ276">
        <v>182</v>
      </c>
      <c r="CA276">
        <v>24</v>
      </c>
      <c r="CB276">
        <v>113</v>
      </c>
      <c r="CC276">
        <v>999</v>
      </c>
      <c r="CD276">
        <v>999</v>
      </c>
      <c r="CE276">
        <v>999</v>
      </c>
    </row>
    <row r="277" spans="16:83" x14ac:dyDescent="0.2">
      <c r="P277">
        <v>126</v>
      </c>
      <c r="Q277">
        <v>1740</v>
      </c>
      <c r="U277">
        <v>273</v>
      </c>
      <c r="V277">
        <v>7040</v>
      </c>
      <c r="BQ277">
        <v>130</v>
      </c>
      <c r="BR277">
        <v>19</v>
      </c>
      <c r="BS277">
        <v>2</v>
      </c>
      <c r="BT277">
        <v>75</v>
      </c>
      <c r="BU277">
        <v>20</v>
      </c>
      <c r="BV277">
        <v>93.73</v>
      </c>
      <c r="BY277">
        <v>130</v>
      </c>
      <c r="BZ277">
        <v>74</v>
      </c>
      <c r="CA277">
        <v>6</v>
      </c>
      <c r="CB277">
        <v>14</v>
      </c>
      <c r="CC277">
        <v>999</v>
      </c>
      <c r="CD277">
        <v>999</v>
      </c>
      <c r="CE277">
        <v>999</v>
      </c>
    </row>
    <row r="278" spans="16:83" x14ac:dyDescent="0.2">
      <c r="P278">
        <v>127</v>
      </c>
      <c r="Q278">
        <v>4540</v>
      </c>
      <c r="U278">
        <v>274</v>
      </c>
      <c r="V278">
        <v>6640</v>
      </c>
      <c r="BQ278">
        <v>131</v>
      </c>
      <c r="BR278">
        <v>7</v>
      </c>
      <c r="BS278">
        <v>3</v>
      </c>
      <c r="BT278">
        <v>32</v>
      </c>
      <c r="BU278">
        <v>6</v>
      </c>
      <c r="BV278">
        <v>62.6</v>
      </c>
      <c r="BY278">
        <v>131</v>
      </c>
      <c r="BZ278">
        <v>25</v>
      </c>
      <c r="CA278">
        <v>5</v>
      </c>
      <c r="CB278">
        <v>8</v>
      </c>
      <c r="CC278">
        <v>999</v>
      </c>
      <c r="CD278">
        <v>999</v>
      </c>
      <c r="CE278">
        <v>999</v>
      </c>
    </row>
    <row r="279" spans="16:83" x14ac:dyDescent="0.2">
      <c r="P279">
        <v>128</v>
      </c>
      <c r="Q279">
        <v>3740</v>
      </c>
      <c r="U279">
        <v>275</v>
      </c>
      <c r="V279">
        <v>2740</v>
      </c>
      <c r="BQ279">
        <v>132</v>
      </c>
      <c r="BR279">
        <v>19</v>
      </c>
      <c r="BS279">
        <v>5</v>
      </c>
      <c r="BT279">
        <v>119</v>
      </c>
      <c r="BU279">
        <v>28</v>
      </c>
      <c r="BV279">
        <v>95</v>
      </c>
      <c r="BY279">
        <v>132</v>
      </c>
      <c r="BZ279">
        <v>123</v>
      </c>
      <c r="CA279">
        <v>11</v>
      </c>
      <c r="CB279">
        <v>20</v>
      </c>
      <c r="CC279">
        <v>999</v>
      </c>
      <c r="CD279">
        <v>999</v>
      </c>
      <c r="CE279">
        <v>999</v>
      </c>
    </row>
    <row r="280" spans="16:83" x14ac:dyDescent="0.2">
      <c r="P280">
        <v>129</v>
      </c>
      <c r="Q280">
        <v>4940</v>
      </c>
      <c r="U280">
        <v>276</v>
      </c>
      <c r="V280">
        <v>4040</v>
      </c>
      <c r="BQ280">
        <v>133</v>
      </c>
      <c r="BR280">
        <v>16</v>
      </c>
      <c r="BS280">
        <v>5</v>
      </c>
      <c r="BT280">
        <v>124</v>
      </c>
      <c r="BU280">
        <v>24</v>
      </c>
      <c r="BV280">
        <v>104</v>
      </c>
      <c r="BY280">
        <v>133</v>
      </c>
      <c r="BZ280">
        <v>90</v>
      </c>
      <c r="CA280">
        <v>18</v>
      </c>
      <c r="CB280">
        <v>17</v>
      </c>
      <c r="CC280">
        <v>999</v>
      </c>
      <c r="CD280">
        <v>999</v>
      </c>
      <c r="CE280">
        <v>999</v>
      </c>
    </row>
    <row r="281" spans="16:83" x14ac:dyDescent="0.2">
      <c r="P281">
        <v>130</v>
      </c>
      <c r="Q281">
        <v>8740</v>
      </c>
      <c r="U281">
        <v>277</v>
      </c>
      <c r="V281">
        <v>6140</v>
      </c>
      <c r="BQ281">
        <v>134</v>
      </c>
      <c r="BR281">
        <v>23</v>
      </c>
      <c r="BS281">
        <v>12</v>
      </c>
      <c r="BT281">
        <v>44</v>
      </c>
      <c r="BU281">
        <v>8</v>
      </c>
      <c r="BV281">
        <v>57.11</v>
      </c>
      <c r="BY281">
        <v>134</v>
      </c>
      <c r="BZ281">
        <v>41</v>
      </c>
      <c r="CA281">
        <v>11</v>
      </c>
      <c r="CB281">
        <v>13</v>
      </c>
      <c r="CC281">
        <v>999</v>
      </c>
      <c r="CD281">
        <v>999</v>
      </c>
      <c r="CE281">
        <v>999</v>
      </c>
    </row>
    <row r="282" spans="16:83" x14ac:dyDescent="0.2">
      <c r="P282">
        <v>131</v>
      </c>
      <c r="Q282">
        <v>7040</v>
      </c>
      <c r="U282">
        <v>278</v>
      </c>
      <c r="V282">
        <v>5640</v>
      </c>
      <c r="BQ282">
        <v>135</v>
      </c>
      <c r="BR282">
        <v>14</v>
      </c>
      <c r="BS282">
        <v>5</v>
      </c>
      <c r="BT282">
        <v>96</v>
      </c>
      <c r="BU282">
        <v>37</v>
      </c>
      <c r="BV282">
        <v>92.8</v>
      </c>
      <c r="BY282">
        <v>135</v>
      </c>
      <c r="BZ282">
        <v>77</v>
      </c>
      <c r="CA282">
        <v>11</v>
      </c>
      <c r="CB282">
        <v>12</v>
      </c>
      <c r="CC282">
        <v>999</v>
      </c>
      <c r="CD282">
        <v>999</v>
      </c>
      <c r="CE282">
        <v>999</v>
      </c>
    </row>
    <row r="283" spans="16:83" x14ac:dyDescent="0.2">
      <c r="P283">
        <v>132</v>
      </c>
      <c r="Q283">
        <v>3440</v>
      </c>
      <c r="U283">
        <v>279</v>
      </c>
      <c r="V283">
        <v>7240</v>
      </c>
      <c r="BQ283">
        <v>136</v>
      </c>
      <c r="BR283">
        <v>34</v>
      </c>
      <c r="BS283">
        <v>23</v>
      </c>
      <c r="BT283">
        <v>148</v>
      </c>
      <c r="BU283">
        <v>23</v>
      </c>
      <c r="BV283">
        <v>104.7</v>
      </c>
      <c r="BY283">
        <v>136</v>
      </c>
      <c r="BZ283">
        <v>101</v>
      </c>
      <c r="CA283">
        <v>19</v>
      </c>
      <c r="CB283">
        <v>30</v>
      </c>
      <c r="CC283">
        <v>999</v>
      </c>
      <c r="CD283">
        <v>999</v>
      </c>
      <c r="CE283">
        <v>999</v>
      </c>
    </row>
    <row r="284" spans="16:83" x14ac:dyDescent="0.2">
      <c r="P284">
        <v>133</v>
      </c>
      <c r="Q284">
        <v>3140</v>
      </c>
      <c r="U284">
        <v>280</v>
      </c>
      <c r="V284">
        <v>5140</v>
      </c>
      <c r="BQ284">
        <v>137</v>
      </c>
      <c r="BR284">
        <v>61</v>
      </c>
      <c r="BS284">
        <v>55</v>
      </c>
      <c r="BT284">
        <v>57</v>
      </c>
      <c r="BU284">
        <v>7</v>
      </c>
      <c r="BV284">
        <v>36</v>
      </c>
      <c r="BY284">
        <v>137</v>
      </c>
      <c r="BZ284">
        <v>41</v>
      </c>
      <c r="CA284">
        <v>7</v>
      </c>
      <c r="CB284">
        <v>49</v>
      </c>
      <c r="CC284">
        <v>999</v>
      </c>
      <c r="CD284">
        <v>999</v>
      </c>
      <c r="CE284">
        <v>999</v>
      </c>
    </row>
    <row r="285" spans="16:83" x14ac:dyDescent="0.2">
      <c r="P285">
        <v>134</v>
      </c>
      <c r="Q285">
        <v>5040</v>
      </c>
      <c r="U285">
        <v>281</v>
      </c>
      <c r="V285">
        <v>5440</v>
      </c>
      <c r="BQ285">
        <v>138</v>
      </c>
      <c r="BR285">
        <v>61</v>
      </c>
      <c r="BS285">
        <v>59</v>
      </c>
      <c r="BT285">
        <v>58</v>
      </c>
      <c r="BU285">
        <v>8</v>
      </c>
      <c r="BV285">
        <v>85.93</v>
      </c>
      <c r="BY285">
        <v>138</v>
      </c>
      <c r="BZ285">
        <v>77</v>
      </c>
      <c r="CA285">
        <v>12</v>
      </c>
      <c r="CB285">
        <v>37</v>
      </c>
      <c r="CC285">
        <v>999</v>
      </c>
      <c r="CD285">
        <v>999</v>
      </c>
      <c r="CE285">
        <v>999</v>
      </c>
    </row>
    <row r="286" spans="16:83" x14ac:dyDescent="0.2">
      <c r="P286">
        <v>135</v>
      </c>
      <c r="Q286">
        <v>2740</v>
      </c>
      <c r="U286">
        <v>282</v>
      </c>
      <c r="V286">
        <v>6840</v>
      </c>
      <c r="BQ286">
        <v>139</v>
      </c>
      <c r="BR286">
        <v>28</v>
      </c>
      <c r="BS286">
        <v>12</v>
      </c>
      <c r="BT286">
        <v>34</v>
      </c>
      <c r="BU286">
        <v>5</v>
      </c>
      <c r="BV286">
        <v>87</v>
      </c>
      <c r="BY286">
        <v>139</v>
      </c>
      <c r="BZ286">
        <v>55</v>
      </c>
      <c r="CA286">
        <v>7</v>
      </c>
      <c r="CB286">
        <v>22</v>
      </c>
      <c r="CC286">
        <v>999</v>
      </c>
      <c r="CD286">
        <v>999</v>
      </c>
      <c r="CE286">
        <v>999</v>
      </c>
    </row>
    <row r="287" spans="16:83" x14ac:dyDescent="0.2">
      <c r="P287">
        <v>136</v>
      </c>
      <c r="Q287">
        <v>3240</v>
      </c>
      <c r="U287">
        <v>283</v>
      </c>
      <c r="V287">
        <v>8640</v>
      </c>
      <c r="BQ287">
        <v>140</v>
      </c>
      <c r="BR287">
        <v>29</v>
      </c>
      <c r="BS287">
        <v>11</v>
      </c>
      <c r="BT287">
        <v>36</v>
      </c>
      <c r="BU287">
        <v>7</v>
      </c>
      <c r="BV287">
        <v>98.8</v>
      </c>
      <c r="BY287">
        <v>140</v>
      </c>
      <c r="BZ287">
        <v>117</v>
      </c>
      <c r="CA287">
        <v>9</v>
      </c>
      <c r="CB287">
        <v>18</v>
      </c>
      <c r="CC287">
        <v>999</v>
      </c>
      <c r="CD287">
        <v>999</v>
      </c>
      <c r="CE287">
        <v>999</v>
      </c>
    </row>
    <row r="288" spans="16:83" x14ac:dyDescent="0.2">
      <c r="P288">
        <v>137</v>
      </c>
      <c r="Q288">
        <v>5640</v>
      </c>
      <c r="U288">
        <v>284</v>
      </c>
      <c r="V288">
        <v>10940</v>
      </c>
      <c r="BQ288">
        <v>141</v>
      </c>
      <c r="BR288">
        <v>13</v>
      </c>
      <c r="BS288">
        <v>9</v>
      </c>
      <c r="BT288">
        <v>18</v>
      </c>
      <c r="BU288">
        <v>2</v>
      </c>
      <c r="BV288">
        <v>118.77</v>
      </c>
      <c r="BY288">
        <v>141</v>
      </c>
      <c r="BZ288">
        <v>36</v>
      </c>
      <c r="CA288">
        <v>9</v>
      </c>
      <c r="CB288">
        <v>7</v>
      </c>
      <c r="CC288">
        <v>999</v>
      </c>
      <c r="CD288">
        <v>999</v>
      </c>
      <c r="CE288">
        <v>999</v>
      </c>
    </row>
    <row r="289" spans="16:83" x14ac:dyDescent="0.2">
      <c r="P289">
        <v>138</v>
      </c>
      <c r="Q289">
        <v>4340</v>
      </c>
      <c r="U289">
        <v>285</v>
      </c>
      <c r="V289">
        <v>6040</v>
      </c>
      <c r="BQ289">
        <v>142</v>
      </c>
      <c r="BR289">
        <v>14</v>
      </c>
      <c r="BS289">
        <v>7</v>
      </c>
      <c r="BT289">
        <v>28</v>
      </c>
      <c r="BU289">
        <v>5</v>
      </c>
      <c r="BV289">
        <v>93.12</v>
      </c>
      <c r="BY289">
        <v>142</v>
      </c>
      <c r="BZ289">
        <v>77</v>
      </c>
      <c r="CA289">
        <v>16</v>
      </c>
      <c r="CB289">
        <v>9</v>
      </c>
      <c r="CC289">
        <v>999</v>
      </c>
      <c r="CD289">
        <v>999</v>
      </c>
      <c r="CE289">
        <v>999</v>
      </c>
    </row>
    <row r="290" spans="16:83" x14ac:dyDescent="0.2">
      <c r="P290">
        <v>139</v>
      </c>
      <c r="Q290">
        <v>4640</v>
      </c>
      <c r="U290">
        <v>286</v>
      </c>
      <c r="V290">
        <v>10440</v>
      </c>
      <c r="BQ290">
        <v>143</v>
      </c>
      <c r="BR290">
        <v>22</v>
      </c>
      <c r="BS290">
        <v>10</v>
      </c>
      <c r="BT290">
        <v>86</v>
      </c>
      <c r="BU290">
        <v>14</v>
      </c>
      <c r="BV290">
        <v>96.03</v>
      </c>
      <c r="BY290">
        <v>143</v>
      </c>
      <c r="BZ290">
        <v>144</v>
      </c>
      <c r="CA290">
        <v>18</v>
      </c>
      <c r="CB290">
        <v>32</v>
      </c>
      <c r="CC290">
        <v>999</v>
      </c>
      <c r="CD290">
        <v>999</v>
      </c>
      <c r="CE290">
        <v>999</v>
      </c>
    </row>
    <row r="291" spans="16:83" x14ac:dyDescent="0.2">
      <c r="P291">
        <v>140</v>
      </c>
      <c r="Q291">
        <v>3240</v>
      </c>
      <c r="U291">
        <v>287</v>
      </c>
      <c r="V291">
        <v>6740</v>
      </c>
      <c r="BQ291">
        <v>144</v>
      </c>
      <c r="BR291">
        <v>24</v>
      </c>
      <c r="BS291">
        <v>7</v>
      </c>
      <c r="BT291">
        <v>86</v>
      </c>
      <c r="BU291">
        <v>14</v>
      </c>
      <c r="BV291">
        <v>116.25</v>
      </c>
      <c r="BY291">
        <v>144</v>
      </c>
      <c r="BZ291">
        <v>155</v>
      </c>
      <c r="CA291">
        <v>19</v>
      </c>
      <c r="CB291">
        <v>30</v>
      </c>
      <c r="CC291">
        <v>999</v>
      </c>
      <c r="CD291">
        <v>999</v>
      </c>
      <c r="CE291">
        <v>999</v>
      </c>
    </row>
    <row r="292" spans="16:83" x14ac:dyDescent="0.2">
      <c r="P292">
        <v>141</v>
      </c>
      <c r="Q292">
        <v>4340</v>
      </c>
      <c r="U292">
        <v>288</v>
      </c>
      <c r="V292">
        <v>4940</v>
      </c>
      <c r="BQ292">
        <v>145</v>
      </c>
      <c r="BR292">
        <v>36</v>
      </c>
      <c r="BS292">
        <v>7</v>
      </c>
      <c r="BT292">
        <v>78</v>
      </c>
      <c r="BU292">
        <v>14</v>
      </c>
      <c r="BV292">
        <v>85.3</v>
      </c>
      <c r="BY292">
        <v>145</v>
      </c>
      <c r="BZ292">
        <v>188</v>
      </c>
      <c r="CA292">
        <v>19</v>
      </c>
      <c r="CB292">
        <v>40</v>
      </c>
      <c r="CC292">
        <v>999</v>
      </c>
      <c r="CD292">
        <v>999</v>
      </c>
      <c r="CE292">
        <v>999</v>
      </c>
    </row>
    <row r="293" spans="16:83" x14ac:dyDescent="0.2">
      <c r="P293">
        <v>142</v>
      </c>
      <c r="Q293">
        <v>4040</v>
      </c>
      <c r="U293">
        <v>289</v>
      </c>
      <c r="V293">
        <v>5940</v>
      </c>
      <c r="BQ293">
        <v>146</v>
      </c>
      <c r="BR293">
        <v>72</v>
      </c>
      <c r="BS293">
        <v>12</v>
      </c>
      <c r="BT293">
        <v>59</v>
      </c>
      <c r="BU293">
        <v>17</v>
      </c>
      <c r="BV293">
        <v>73.17</v>
      </c>
      <c r="BY293">
        <v>146</v>
      </c>
      <c r="BZ293">
        <v>180</v>
      </c>
      <c r="CA293">
        <v>16</v>
      </c>
      <c r="CB293">
        <v>51</v>
      </c>
      <c r="CC293">
        <v>999</v>
      </c>
      <c r="CD293">
        <v>999</v>
      </c>
      <c r="CE293">
        <v>999</v>
      </c>
    </row>
    <row r="294" spans="16:83" x14ac:dyDescent="0.2">
      <c r="P294">
        <v>143</v>
      </c>
      <c r="Q294">
        <v>2540</v>
      </c>
      <c r="U294">
        <v>290</v>
      </c>
      <c r="V294">
        <v>7140</v>
      </c>
      <c r="BQ294">
        <v>147</v>
      </c>
      <c r="BR294">
        <v>20</v>
      </c>
      <c r="BS294">
        <v>7</v>
      </c>
      <c r="BT294">
        <v>51</v>
      </c>
      <c r="BU294">
        <v>6</v>
      </c>
      <c r="BV294">
        <v>125.26</v>
      </c>
      <c r="BY294">
        <v>147</v>
      </c>
      <c r="BZ294">
        <v>95</v>
      </c>
      <c r="CA294">
        <v>17</v>
      </c>
      <c r="CB294">
        <v>17</v>
      </c>
      <c r="CC294">
        <v>999</v>
      </c>
      <c r="CD294">
        <v>999</v>
      </c>
      <c r="CE294">
        <v>999</v>
      </c>
    </row>
    <row r="295" spans="16:83" x14ac:dyDescent="0.2">
      <c r="P295">
        <v>144</v>
      </c>
      <c r="Q295">
        <v>1140</v>
      </c>
      <c r="U295">
        <v>291</v>
      </c>
      <c r="V295">
        <v>7040</v>
      </c>
      <c r="BQ295">
        <v>148</v>
      </c>
      <c r="BR295">
        <v>13</v>
      </c>
      <c r="BS295">
        <v>6</v>
      </c>
      <c r="BT295">
        <v>22</v>
      </c>
      <c r="BU295">
        <v>3</v>
      </c>
      <c r="BV295">
        <v>85.93</v>
      </c>
      <c r="BY295">
        <v>148</v>
      </c>
      <c r="BZ295">
        <v>79</v>
      </c>
      <c r="CA295">
        <v>13</v>
      </c>
      <c r="CB295">
        <v>7</v>
      </c>
      <c r="CC295">
        <v>999</v>
      </c>
      <c r="CD295">
        <v>999</v>
      </c>
      <c r="CE295">
        <v>999</v>
      </c>
    </row>
    <row r="296" spans="16:83" x14ac:dyDescent="0.2">
      <c r="P296">
        <v>145</v>
      </c>
      <c r="Q296">
        <v>940</v>
      </c>
      <c r="U296">
        <v>292</v>
      </c>
      <c r="V296">
        <v>7840</v>
      </c>
      <c r="BQ296">
        <v>149</v>
      </c>
      <c r="BR296">
        <v>15</v>
      </c>
      <c r="BS296">
        <v>5</v>
      </c>
      <c r="BT296">
        <v>70</v>
      </c>
      <c r="BU296">
        <v>10</v>
      </c>
      <c r="BV296">
        <v>63.64</v>
      </c>
      <c r="BY296">
        <v>149</v>
      </c>
      <c r="BZ296">
        <v>82</v>
      </c>
      <c r="CA296">
        <v>18</v>
      </c>
      <c r="CB296">
        <v>12</v>
      </c>
      <c r="CC296">
        <v>999</v>
      </c>
      <c r="CD296">
        <v>999</v>
      </c>
      <c r="CE296">
        <v>999</v>
      </c>
    </row>
    <row r="297" spans="16:83" x14ac:dyDescent="0.2">
      <c r="P297">
        <v>146</v>
      </c>
      <c r="Q297">
        <v>2840</v>
      </c>
      <c r="U297">
        <v>293</v>
      </c>
      <c r="V297">
        <v>9340</v>
      </c>
      <c r="BQ297">
        <v>150</v>
      </c>
      <c r="BR297">
        <v>28</v>
      </c>
      <c r="BS297">
        <v>12</v>
      </c>
      <c r="BT297">
        <v>134</v>
      </c>
      <c r="BU297">
        <v>19</v>
      </c>
      <c r="BV297">
        <v>85.6</v>
      </c>
      <c r="BY297">
        <v>150</v>
      </c>
      <c r="BZ297">
        <v>212</v>
      </c>
      <c r="CA297">
        <v>36</v>
      </c>
      <c r="CB297">
        <v>30</v>
      </c>
      <c r="CC297">
        <v>999</v>
      </c>
      <c r="CD297">
        <v>999</v>
      </c>
      <c r="CE297">
        <v>999</v>
      </c>
    </row>
    <row r="298" spans="16:83" x14ac:dyDescent="0.2">
      <c r="P298">
        <v>147</v>
      </c>
      <c r="Q298">
        <v>4040</v>
      </c>
      <c r="U298">
        <v>294</v>
      </c>
      <c r="V298">
        <v>9040</v>
      </c>
      <c r="BQ298">
        <v>151</v>
      </c>
      <c r="BR298">
        <v>41</v>
      </c>
      <c r="BS298">
        <v>8</v>
      </c>
      <c r="BT298">
        <v>75</v>
      </c>
      <c r="BU298">
        <v>15</v>
      </c>
      <c r="BV298">
        <v>82</v>
      </c>
      <c r="BY298">
        <v>151</v>
      </c>
      <c r="BZ298">
        <v>155</v>
      </c>
      <c r="CA298">
        <v>19</v>
      </c>
      <c r="CB298">
        <v>31</v>
      </c>
      <c r="CC298">
        <v>999</v>
      </c>
      <c r="CD298">
        <v>999</v>
      </c>
      <c r="CE298">
        <v>999</v>
      </c>
    </row>
    <row r="299" spans="16:83" x14ac:dyDescent="0.2">
      <c r="P299">
        <v>148</v>
      </c>
      <c r="Q299">
        <v>2340</v>
      </c>
      <c r="U299">
        <v>295</v>
      </c>
      <c r="V299">
        <v>6440</v>
      </c>
      <c r="BQ299">
        <v>152</v>
      </c>
      <c r="BR299">
        <v>16</v>
      </c>
      <c r="BS299">
        <v>7</v>
      </c>
      <c r="BT299">
        <v>227</v>
      </c>
      <c r="BU299">
        <v>29</v>
      </c>
      <c r="BV299">
        <v>122.16</v>
      </c>
      <c r="BY299">
        <v>152</v>
      </c>
      <c r="BZ299">
        <v>133</v>
      </c>
      <c r="CA299">
        <v>19</v>
      </c>
      <c r="CB299">
        <v>18</v>
      </c>
      <c r="CC299">
        <v>999</v>
      </c>
      <c r="CD299">
        <v>999</v>
      </c>
      <c r="CE299">
        <v>999</v>
      </c>
    </row>
    <row r="300" spans="16:83" x14ac:dyDescent="0.2">
      <c r="P300">
        <v>149</v>
      </c>
      <c r="Q300">
        <v>3540</v>
      </c>
      <c r="U300">
        <v>296</v>
      </c>
      <c r="V300">
        <v>10040</v>
      </c>
      <c r="BQ300">
        <v>153</v>
      </c>
      <c r="BR300">
        <v>12</v>
      </c>
      <c r="BS300">
        <v>6</v>
      </c>
      <c r="BT300">
        <v>57</v>
      </c>
      <c r="BU300">
        <v>6</v>
      </c>
      <c r="BV300">
        <v>108</v>
      </c>
      <c r="BY300">
        <v>153</v>
      </c>
      <c r="BZ300">
        <v>123</v>
      </c>
      <c r="CA300">
        <v>18</v>
      </c>
      <c r="CB300">
        <v>13</v>
      </c>
      <c r="CC300">
        <v>999</v>
      </c>
      <c r="CD300">
        <v>999</v>
      </c>
      <c r="CE300">
        <v>999</v>
      </c>
    </row>
    <row r="301" spans="16:83" x14ac:dyDescent="0.2">
      <c r="P301">
        <v>150</v>
      </c>
      <c r="Q301">
        <v>5340</v>
      </c>
      <c r="U301">
        <v>297</v>
      </c>
      <c r="V301">
        <v>7640</v>
      </c>
      <c r="BQ301">
        <v>154</v>
      </c>
      <c r="BR301">
        <v>37</v>
      </c>
      <c r="BS301">
        <v>7</v>
      </c>
      <c r="BT301">
        <v>105</v>
      </c>
      <c r="BU301">
        <v>18</v>
      </c>
      <c r="BV301">
        <v>128.69999999999999</v>
      </c>
      <c r="BY301">
        <v>154</v>
      </c>
      <c r="BZ301">
        <v>220</v>
      </c>
      <c r="CA301">
        <v>33</v>
      </c>
      <c r="CB301">
        <v>40</v>
      </c>
      <c r="CC301">
        <v>999</v>
      </c>
      <c r="CD301">
        <v>999</v>
      </c>
      <c r="CE301">
        <v>999</v>
      </c>
    </row>
    <row r="302" spans="16:83" x14ac:dyDescent="0.2">
      <c r="P302">
        <v>151</v>
      </c>
      <c r="Q302">
        <v>3340</v>
      </c>
      <c r="U302">
        <v>298</v>
      </c>
      <c r="V302">
        <v>7440</v>
      </c>
      <c r="BQ302">
        <v>155</v>
      </c>
      <c r="BR302">
        <v>24</v>
      </c>
      <c r="BS302">
        <v>6</v>
      </c>
      <c r="BT302">
        <v>66</v>
      </c>
      <c r="BU302">
        <v>10</v>
      </c>
      <c r="BV302">
        <v>119.1</v>
      </c>
      <c r="BY302">
        <v>155</v>
      </c>
      <c r="BZ302">
        <v>123</v>
      </c>
      <c r="CA302">
        <v>24</v>
      </c>
      <c r="CB302">
        <v>26</v>
      </c>
      <c r="CC302">
        <v>999</v>
      </c>
      <c r="CD302">
        <v>999</v>
      </c>
      <c r="CE302">
        <v>999</v>
      </c>
    </row>
    <row r="303" spans="16:83" x14ac:dyDescent="0.2">
      <c r="P303">
        <v>152</v>
      </c>
      <c r="Q303">
        <v>14440</v>
      </c>
      <c r="U303">
        <v>299</v>
      </c>
      <c r="V303">
        <v>7240</v>
      </c>
      <c r="BQ303">
        <v>156</v>
      </c>
      <c r="BR303">
        <v>27</v>
      </c>
      <c r="BS303">
        <v>6</v>
      </c>
      <c r="BT303">
        <v>82</v>
      </c>
      <c r="BU303">
        <v>13</v>
      </c>
      <c r="BV303">
        <v>100</v>
      </c>
      <c r="BY303">
        <v>156</v>
      </c>
      <c r="BZ303">
        <v>180</v>
      </c>
      <c r="CA303">
        <v>32</v>
      </c>
      <c r="CB303">
        <v>31</v>
      </c>
      <c r="CC303">
        <v>999</v>
      </c>
      <c r="CD303">
        <v>999</v>
      </c>
      <c r="CE303">
        <v>999</v>
      </c>
    </row>
    <row r="304" spans="16:83" x14ac:dyDescent="0.2">
      <c r="P304">
        <v>153</v>
      </c>
      <c r="Q304">
        <v>6540</v>
      </c>
      <c r="U304">
        <v>300</v>
      </c>
      <c r="V304">
        <v>6240</v>
      </c>
      <c r="BQ304">
        <v>157</v>
      </c>
      <c r="BR304">
        <v>15</v>
      </c>
      <c r="BS304">
        <v>5</v>
      </c>
      <c r="BT304">
        <v>79</v>
      </c>
      <c r="BU304">
        <v>10</v>
      </c>
      <c r="BV304">
        <v>100.73</v>
      </c>
      <c r="BY304">
        <v>157</v>
      </c>
      <c r="BZ304">
        <v>158</v>
      </c>
      <c r="CA304">
        <v>29</v>
      </c>
      <c r="CB304">
        <v>19</v>
      </c>
      <c r="CC304">
        <v>999</v>
      </c>
      <c r="CD304">
        <v>999</v>
      </c>
      <c r="CE304">
        <v>999</v>
      </c>
    </row>
    <row r="305" spans="16:83" x14ac:dyDescent="0.2">
      <c r="P305">
        <v>154</v>
      </c>
      <c r="Q305">
        <v>2640</v>
      </c>
      <c r="U305">
        <v>301</v>
      </c>
      <c r="V305">
        <v>6140</v>
      </c>
      <c r="BQ305">
        <v>158</v>
      </c>
      <c r="BR305">
        <v>19</v>
      </c>
      <c r="BS305">
        <v>6</v>
      </c>
      <c r="BT305">
        <v>149</v>
      </c>
      <c r="BU305">
        <v>17</v>
      </c>
      <c r="BV305">
        <v>125</v>
      </c>
      <c r="BY305">
        <v>158</v>
      </c>
      <c r="BZ305">
        <v>147</v>
      </c>
      <c r="CA305">
        <v>33</v>
      </c>
      <c r="CB305">
        <v>22</v>
      </c>
      <c r="CC305">
        <v>999</v>
      </c>
      <c r="CD305">
        <v>999</v>
      </c>
      <c r="CE305">
        <v>999</v>
      </c>
    </row>
    <row r="306" spans="16:83" x14ac:dyDescent="0.2">
      <c r="P306">
        <v>155</v>
      </c>
      <c r="Q306">
        <v>2840</v>
      </c>
      <c r="U306">
        <v>302</v>
      </c>
      <c r="V306">
        <v>7040</v>
      </c>
      <c r="BQ306">
        <v>159</v>
      </c>
      <c r="BR306">
        <v>19</v>
      </c>
      <c r="BS306">
        <v>7</v>
      </c>
      <c r="BT306">
        <v>150</v>
      </c>
      <c r="BU306">
        <v>19</v>
      </c>
      <c r="BV306">
        <v>124.33</v>
      </c>
      <c r="BY306">
        <v>159</v>
      </c>
      <c r="BZ306">
        <v>258</v>
      </c>
      <c r="CA306">
        <v>44</v>
      </c>
      <c r="CB306">
        <v>32</v>
      </c>
      <c r="CC306">
        <v>999</v>
      </c>
      <c r="CD306">
        <v>999</v>
      </c>
      <c r="CE306">
        <v>999</v>
      </c>
    </row>
    <row r="307" spans="16:83" x14ac:dyDescent="0.2">
      <c r="P307">
        <v>156</v>
      </c>
      <c r="Q307">
        <v>3940</v>
      </c>
      <c r="U307">
        <v>303</v>
      </c>
      <c r="V307">
        <v>5340</v>
      </c>
      <c r="BQ307">
        <v>160</v>
      </c>
      <c r="BR307">
        <v>31</v>
      </c>
      <c r="BS307">
        <v>8</v>
      </c>
      <c r="BT307">
        <v>228</v>
      </c>
      <c r="BU307">
        <v>52</v>
      </c>
      <c r="BV307">
        <v>140.24</v>
      </c>
      <c r="BY307">
        <v>160</v>
      </c>
      <c r="BZ307">
        <v>385</v>
      </c>
      <c r="CA307">
        <v>68</v>
      </c>
      <c r="CB307">
        <v>48</v>
      </c>
      <c r="CC307">
        <v>999</v>
      </c>
      <c r="CD307">
        <v>999</v>
      </c>
      <c r="CE307">
        <v>999</v>
      </c>
    </row>
    <row r="308" spans="16:83" x14ac:dyDescent="0.2">
      <c r="P308">
        <v>157</v>
      </c>
      <c r="Q308">
        <v>2440</v>
      </c>
      <c r="U308">
        <v>304</v>
      </c>
      <c r="V308">
        <v>2640</v>
      </c>
      <c r="BQ308">
        <v>161</v>
      </c>
      <c r="BR308">
        <v>35</v>
      </c>
      <c r="BS308">
        <v>7</v>
      </c>
      <c r="BT308">
        <v>106</v>
      </c>
      <c r="BU308">
        <v>18</v>
      </c>
      <c r="BV308">
        <v>133</v>
      </c>
      <c r="BY308">
        <v>161</v>
      </c>
      <c r="BZ308">
        <v>261</v>
      </c>
      <c r="CA308">
        <v>35</v>
      </c>
      <c r="CB308">
        <v>47</v>
      </c>
      <c r="CC308">
        <v>999</v>
      </c>
      <c r="CD308">
        <v>999</v>
      </c>
      <c r="CE308">
        <v>999</v>
      </c>
    </row>
    <row r="309" spans="16:83" x14ac:dyDescent="0.2">
      <c r="P309">
        <v>158</v>
      </c>
      <c r="Q309">
        <v>1940</v>
      </c>
      <c r="U309">
        <v>305</v>
      </c>
      <c r="V309">
        <v>7240</v>
      </c>
      <c r="BQ309">
        <v>162</v>
      </c>
      <c r="BR309">
        <v>31</v>
      </c>
      <c r="BS309">
        <v>10</v>
      </c>
      <c r="BT309">
        <v>218</v>
      </c>
      <c r="BU309">
        <v>33</v>
      </c>
      <c r="BV309">
        <v>136.9</v>
      </c>
      <c r="BY309">
        <v>162</v>
      </c>
      <c r="BZ309">
        <v>307</v>
      </c>
      <c r="CA309">
        <v>59</v>
      </c>
      <c r="CB309">
        <v>38</v>
      </c>
      <c r="CC309">
        <v>999</v>
      </c>
      <c r="CD309">
        <v>999</v>
      </c>
      <c r="CE309">
        <v>999</v>
      </c>
    </row>
    <row r="310" spans="16:83" x14ac:dyDescent="0.2">
      <c r="P310">
        <v>159</v>
      </c>
      <c r="Q310">
        <v>2240</v>
      </c>
      <c r="U310">
        <v>306</v>
      </c>
      <c r="V310">
        <v>12540</v>
      </c>
      <c r="BQ310">
        <v>163</v>
      </c>
      <c r="BR310">
        <v>33</v>
      </c>
      <c r="BS310">
        <v>12</v>
      </c>
      <c r="BT310">
        <v>271</v>
      </c>
      <c r="BU310">
        <v>33</v>
      </c>
      <c r="BV310">
        <v>164.14</v>
      </c>
      <c r="BY310">
        <v>163</v>
      </c>
      <c r="BZ310">
        <v>524</v>
      </c>
      <c r="CA310">
        <v>87</v>
      </c>
      <c r="CB310">
        <v>68</v>
      </c>
      <c r="CC310">
        <v>999</v>
      </c>
      <c r="CD310">
        <v>999</v>
      </c>
      <c r="CE310">
        <v>999</v>
      </c>
    </row>
    <row r="311" spans="16:83" x14ac:dyDescent="0.2">
      <c r="P311">
        <v>160</v>
      </c>
      <c r="Q311">
        <v>7840</v>
      </c>
      <c r="U311">
        <v>307</v>
      </c>
      <c r="V311">
        <v>6940</v>
      </c>
      <c r="BQ311">
        <v>164</v>
      </c>
      <c r="BR311">
        <v>9</v>
      </c>
      <c r="BS311">
        <v>7</v>
      </c>
      <c r="BT311">
        <v>80</v>
      </c>
      <c r="BU311">
        <v>9</v>
      </c>
      <c r="BV311">
        <v>124.77</v>
      </c>
      <c r="BY311">
        <v>164</v>
      </c>
      <c r="BZ311">
        <v>125</v>
      </c>
      <c r="CA311">
        <v>36</v>
      </c>
      <c r="CB311">
        <v>14</v>
      </c>
      <c r="CC311">
        <v>999</v>
      </c>
      <c r="CD311">
        <v>999</v>
      </c>
      <c r="CE311">
        <v>999</v>
      </c>
    </row>
    <row r="312" spans="16:83" x14ac:dyDescent="0.2">
      <c r="P312">
        <v>161</v>
      </c>
      <c r="Q312">
        <v>1440</v>
      </c>
      <c r="U312">
        <v>308</v>
      </c>
      <c r="V312">
        <v>11640</v>
      </c>
      <c r="BQ312">
        <v>165</v>
      </c>
      <c r="BR312">
        <v>24</v>
      </c>
      <c r="BS312">
        <v>8</v>
      </c>
      <c r="BT312">
        <v>130</v>
      </c>
      <c r="BU312">
        <v>26</v>
      </c>
      <c r="BV312">
        <v>102.31</v>
      </c>
      <c r="BY312">
        <v>165</v>
      </c>
      <c r="BZ312">
        <v>258</v>
      </c>
      <c r="CA312">
        <v>50</v>
      </c>
      <c r="CB312">
        <v>35</v>
      </c>
      <c r="CC312">
        <v>999</v>
      </c>
      <c r="CD312">
        <v>999</v>
      </c>
      <c r="CE312">
        <v>999</v>
      </c>
    </row>
    <row r="313" spans="16:83" x14ac:dyDescent="0.2">
      <c r="P313">
        <v>162</v>
      </c>
      <c r="Q313">
        <v>2140</v>
      </c>
      <c r="U313">
        <v>309</v>
      </c>
      <c r="V313">
        <v>7840</v>
      </c>
      <c r="BQ313">
        <v>166</v>
      </c>
      <c r="BR313">
        <v>20</v>
      </c>
      <c r="BS313">
        <v>7</v>
      </c>
      <c r="BT313">
        <v>116</v>
      </c>
      <c r="BU313">
        <v>19</v>
      </c>
      <c r="BV313">
        <v>94</v>
      </c>
      <c r="BY313">
        <v>166</v>
      </c>
      <c r="BZ313">
        <v>198</v>
      </c>
      <c r="CA313">
        <v>35</v>
      </c>
      <c r="CB313">
        <v>32</v>
      </c>
      <c r="CC313">
        <v>999</v>
      </c>
      <c r="CD313">
        <v>999</v>
      </c>
      <c r="CE313">
        <v>999</v>
      </c>
    </row>
    <row r="314" spans="16:83" x14ac:dyDescent="0.2">
      <c r="P314">
        <v>163</v>
      </c>
      <c r="Q314">
        <v>1440</v>
      </c>
      <c r="U314">
        <v>310</v>
      </c>
      <c r="V314">
        <v>3440</v>
      </c>
      <c r="BQ314">
        <v>167</v>
      </c>
      <c r="BR314">
        <v>49</v>
      </c>
      <c r="BS314">
        <v>7</v>
      </c>
      <c r="BT314">
        <v>82</v>
      </c>
      <c r="BU314">
        <v>17</v>
      </c>
      <c r="BV314">
        <v>120</v>
      </c>
      <c r="BY314">
        <v>167</v>
      </c>
      <c r="BZ314">
        <v>193</v>
      </c>
      <c r="CA314">
        <v>25</v>
      </c>
      <c r="CB314">
        <v>33</v>
      </c>
      <c r="CC314">
        <v>999</v>
      </c>
      <c r="CD314">
        <v>999</v>
      </c>
      <c r="CE314">
        <v>999</v>
      </c>
    </row>
    <row r="315" spans="16:83" x14ac:dyDescent="0.2">
      <c r="P315">
        <v>164</v>
      </c>
      <c r="Q315">
        <v>2740</v>
      </c>
      <c r="U315">
        <v>311</v>
      </c>
      <c r="V315">
        <v>13540</v>
      </c>
      <c r="BQ315">
        <v>168</v>
      </c>
      <c r="BR315">
        <v>16</v>
      </c>
      <c r="BS315">
        <v>5</v>
      </c>
      <c r="BT315">
        <v>63</v>
      </c>
      <c r="BU315">
        <v>11</v>
      </c>
      <c r="BV315">
        <v>92.2</v>
      </c>
      <c r="BY315">
        <v>168</v>
      </c>
      <c r="BZ315">
        <v>136</v>
      </c>
      <c r="CA315">
        <v>27</v>
      </c>
      <c r="CB315">
        <v>27</v>
      </c>
      <c r="CC315">
        <v>999</v>
      </c>
      <c r="CD315">
        <v>999</v>
      </c>
      <c r="CE315">
        <v>999</v>
      </c>
    </row>
    <row r="316" spans="16:83" x14ac:dyDescent="0.2">
      <c r="P316">
        <v>165</v>
      </c>
      <c r="Q316">
        <v>4540</v>
      </c>
      <c r="U316">
        <v>312</v>
      </c>
      <c r="V316">
        <v>10240</v>
      </c>
      <c r="BQ316">
        <v>169</v>
      </c>
      <c r="BR316">
        <v>11</v>
      </c>
      <c r="BS316">
        <v>6</v>
      </c>
      <c r="BT316">
        <v>50</v>
      </c>
      <c r="BU316">
        <v>7</v>
      </c>
      <c r="BV316">
        <v>103</v>
      </c>
      <c r="BY316">
        <v>169</v>
      </c>
      <c r="BZ316">
        <v>117</v>
      </c>
      <c r="CA316">
        <v>27</v>
      </c>
      <c r="CB316">
        <v>13</v>
      </c>
      <c r="CC316">
        <v>999</v>
      </c>
      <c r="CD316">
        <v>999</v>
      </c>
      <c r="CE316">
        <v>999</v>
      </c>
    </row>
    <row r="317" spans="16:83" x14ac:dyDescent="0.2">
      <c r="P317">
        <v>166</v>
      </c>
      <c r="Q317">
        <v>1940</v>
      </c>
      <c r="U317">
        <v>313</v>
      </c>
      <c r="V317">
        <v>7540</v>
      </c>
      <c r="BQ317">
        <v>170</v>
      </c>
      <c r="BR317">
        <v>19</v>
      </c>
      <c r="BS317">
        <v>8</v>
      </c>
      <c r="BT317">
        <v>80</v>
      </c>
      <c r="BU317">
        <v>11</v>
      </c>
      <c r="BV317">
        <v>93</v>
      </c>
      <c r="BY317">
        <v>170</v>
      </c>
      <c r="BZ317">
        <v>174</v>
      </c>
      <c r="CA317">
        <v>38</v>
      </c>
      <c r="CB317">
        <v>21</v>
      </c>
      <c r="CC317">
        <v>999</v>
      </c>
      <c r="CD317">
        <v>999</v>
      </c>
      <c r="CE317">
        <v>999</v>
      </c>
    </row>
    <row r="318" spans="16:83" x14ac:dyDescent="0.2">
      <c r="P318">
        <v>167</v>
      </c>
      <c r="Q318">
        <v>2640</v>
      </c>
      <c r="U318">
        <v>314</v>
      </c>
      <c r="V318">
        <v>10740</v>
      </c>
      <c r="BQ318">
        <v>171</v>
      </c>
      <c r="BR318">
        <v>20</v>
      </c>
      <c r="BS318">
        <v>7</v>
      </c>
      <c r="BT318">
        <v>93</v>
      </c>
      <c r="BU318">
        <v>15</v>
      </c>
      <c r="BV318">
        <v>101.4</v>
      </c>
      <c r="BY318">
        <v>171</v>
      </c>
      <c r="BZ318">
        <v>291</v>
      </c>
      <c r="CA318">
        <v>49</v>
      </c>
      <c r="CB318">
        <v>37</v>
      </c>
      <c r="CC318">
        <v>999</v>
      </c>
      <c r="CD318">
        <v>999</v>
      </c>
      <c r="CE318">
        <v>999</v>
      </c>
    </row>
    <row r="319" spans="16:83" x14ac:dyDescent="0.2">
      <c r="P319">
        <v>168</v>
      </c>
      <c r="Q319">
        <v>3140</v>
      </c>
      <c r="U319">
        <v>315</v>
      </c>
      <c r="V319">
        <v>13540</v>
      </c>
      <c r="BQ319">
        <v>172</v>
      </c>
      <c r="BR319">
        <v>68</v>
      </c>
      <c r="BS319">
        <v>9</v>
      </c>
      <c r="BT319">
        <v>219</v>
      </c>
      <c r="BU319">
        <v>28</v>
      </c>
      <c r="BV319">
        <v>127.4</v>
      </c>
      <c r="BY319">
        <v>172</v>
      </c>
      <c r="BZ319">
        <v>598</v>
      </c>
      <c r="CA319">
        <v>79</v>
      </c>
      <c r="CB319">
        <v>87</v>
      </c>
      <c r="CC319">
        <v>999</v>
      </c>
      <c r="CD319">
        <v>999</v>
      </c>
      <c r="CE319">
        <v>999</v>
      </c>
    </row>
    <row r="320" spans="16:83" x14ac:dyDescent="0.2">
      <c r="P320">
        <v>169</v>
      </c>
      <c r="Q320">
        <v>2740</v>
      </c>
      <c r="U320">
        <v>316</v>
      </c>
      <c r="V320">
        <v>8540</v>
      </c>
      <c r="BQ320">
        <v>173</v>
      </c>
      <c r="BR320">
        <v>43</v>
      </c>
      <c r="BS320">
        <v>10</v>
      </c>
      <c r="BT320">
        <v>63</v>
      </c>
      <c r="BU320">
        <v>12</v>
      </c>
      <c r="BV320">
        <v>106.3</v>
      </c>
      <c r="BY320">
        <v>173</v>
      </c>
      <c r="BZ320">
        <v>95</v>
      </c>
      <c r="CA320">
        <v>21</v>
      </c>
      <c r="CB320">
        <v>46</v>
      </c>
      <c r="CC320">
        <v>999</v>
      </c>
      <c r="CD320">
        <v>999</v>
      </c>
      <c r="CE320">
        <v>999</v>
      </c>
    </row>
    <row r="321" spans="16:83" x14ac:dyDescent="0.2">
      <c r="P321">
        <v>170</v>
      </c>
      <c r="Q321">
        <v>6140</v>
      </c>
      <c r="U321">
        <v>317</v>
      </c>
      <c r="V321">
        <v>3740</v>
      </c>
      <c r="BQ321">
        <v>174</v>
      </c>
      <c r="BR321">
        <v>31</v>
      </c>
      <c r="BS321">
        <v>11</v>
      </c>
      <c r="BT321">
        <v>59</v>
      </c>
      <c r="BU321">
        <v>55</v>
      </c>
      <c r="BV321">
        <v>96.65</v>
      </c>
      <c r="BY321">
        <v>174</v>
      </c>
      <c r="BZ321">
        <v>152</v>
      </c>
      <c r="CA321">
        <v>12</v>
      </c>
      <c r="CB321">
        <v>305</v>
      </c>
      <c r="CC321">
        <v>999</v>
      </c>
      <c r="CD321">
        <v>999</v>
      </c>
      <c r="CE321">
        <v>999</v>
      </c>
    </row>
    <row r="322" spans="16:83" x14ac:dyDescent="0.2">
      <c r="P322">
        <v>171</v>
      </c>
      <c r="Q322">
        <v>4840</v>
      </c>
      <c r="U322">
        <v>318</v>
      </c>
      <c r="V322">
        <v>2840</v>
      </c>
      <c r="BQ322">
        <v>175</v>
      </c>
      <c r="BR322">
        <v>9</v>
      </c>
      <c r="BS322">
        <v>7</v>
      </c>
      <c r="BT322">
        <v>20</v>
      </c>
      <c r="BU322">
        <v>4</v>
      </c>
      <c r="BV322">
        <v>78.459999999999994</v>
      </c>
      <c r="BY322">
        <v>175</v>
      </c>
      <c r="BZ322">
        <v>33</v>
      </c>
      <c r="CA322">
        <v>13</v>
      </c>
      <c r="CB322">
        <v>12</v>
      </c>
      <c r="CC322">
        <v>999</v>
      </c>
      <c r="CD322">
        <v>999</v>
      </c>
      <c r="CE322">
        <v>999</v>
      </c>
    </row>
    <row r="323" spans="16:83" x14ac:dyDescent="0.2">
      <c r="P323">
        <v>172</v>
      </c>
      <c r="Q323">
        <v>2340</v>
      </c>
      <c r="U323">
        <v>319</v>
      </c>
      <c r="V323">
        <v>6740</v>
      </c>
      <c r="BQ323">
        <v>176</v>
      </c>
      <c r="BR323">
        <v>13</v>
      </c>
      <c r="BS323">
        <v>7</v>
      </c>
      <c r="BT323">
        <v>37</v>
      </c>
      <c r="BU323">
        <v>6</v>
      </c>
      <c r="BV323">
        <v>96</v>
      </c>
      <c r="BY323">
        <v>176</v>
      </c>
      <c r="BZ323">
        <v>47</v>
      </c>
      <c r="CA323">
        <v>14</v>
      </c>
      <c r="CB323">
        <v>20</v>
      </c>
      <c r="CC323">
        <v>999</v>
      </c>
      <c r="CD323">
        <v>999</v>
      </c>
      <c r="CE323">
        <v>999</v>
      </c>
    </row>
    <row r="324" spans="16:83" x14ac:dyDescent="0.2">
      <c r="P324">
        <v>173</v>
      </c>
      <c r="Q324">
        <v>6440</v>
      </c>
      <c r="U324">
        <v>320</v>
      </c>
      <c r="V324">
        <v>16840</v>
      </c>
      <c r="BQ324">
        <v>177</v>
      </c>
      <c r="BR324">
        <v>11</v>
      </c>
      <c r="BS324">
        <v>5</v>
      </c>
      <c r="BT324">
        <v>27</v>
      </c>
      <c r="BU324">
        <v>7</v>
      </c>
      <c r="BV324">
        <v>96.83</v>
      </c>
      <c r="BY324">
        <v>177</v>
      </c>
      <c r="BZ324">
        <v>39</v>
      </c>
      <c r="CA324">
        <v>12</v>
      </c>
      <c r="CB324">
        <v>9</v>
      </c>
      <c r="CC324">
        <v>999</v>
      </c>
      <c r="CD324">
        <v>999</v>
      </c>
      <c r="CE324">
        <v>999</v>
      </c>
    </row>
    <row r="325" spans="16:83" x14ac:dyDescent="0.2">
      <c r="P325">
        <v>174</v>
      </c>
      <c r="Q325">
        <v>2040</v>
      </c>
      <c r="U325">
        <v>321</v>
      </c>
      <c r="V325">
        <v>11540</v>
      </c>
      <c r="BQ325">
        <v>178</v>
      </c>
      <c r="BR325">
        <v>4</v>
      </c>
      <c r="BS325">
        <v>5</v>
      </c>
      <c r="BT325">
        <v>17</v>
      </c>
      <c r="BU325">
        <v>3</v>
      </c>
      <c r="BV325">
        <v>85.5</v>
      </c>
      <c r="BY325">
        <v>178</v>
      </c>
      <c r="BZ325">
        <v>30</v>
      </c>
      <c r="CA325">
        <v>9</v>
      </c>
      <c r="CB325">
        <v>4</v>
      </c>
      <c r="CC325">
        <v>999</v>
      </c>
      <c r="CD325">
        <v>999</v>
      </c>
      <c r="CE325">
        <v>999</v>
      </c>
    </row>
    <row r="326" spans="16:83" x14ac:dyDescent="0.2">
      <c r="P326">
        <v>175</v>
      </c>
      <c r="Q326">
        <v>4440</v>
      </c>
      <c r="U326">
        <v>322</v>
      </c>
      <c r="V326">
        <v>5540</v>
      </c>
      <c r="BQ326">
        <v>179</v>
      </c>
      <c r="BR326">
        <v>114</v>
      </c>
      <c r="BS326">
        <v>12</v>
      </c>
      <c r="BT326">
        <v>34</v>
      </c>
      <c r="BU326">
        <v>15</v>
      </c>
      <c r="BV326">
        <v>91.65</v>
      </c>
      <c r="BY326">
        <v>179</v>
      </c>
      <c r="BZ326">
        <v>74</v>
      </c>
      <c r="CA326">
        <v>3</v>
      </c>
      <c r="CB326">
        <v>69</v>
      </c>
      <c r="CC326">
        <v>999</v>
      </c>
      <c r="CD326">
        <v>999</v>
      </c>
      <c r="CE326">
        <v>999</v>
      </c>
    </row>
    <row r="327" spans="16:83" x14ac:dyDescent="0.2">
      <c r="P327">
        <v>176</v>
      </c>
      <c r="Q327">
        <v>2140</v>
      </c>
      <c r="U327">
        <v>323</v>
      </c>
      <c r="V327">
        <v>6840</v>
      </c>
      <c r="BQ327">
        <v>180</v>
      </c>
      <c r="BR327">
        <v>38</v>
      </c>
      <c r="BS327">
        <v>20</v>
      </c>
      <c r="BT327">
        <v>47</v>
      </c>
      <c r="BU327">
        <v>6</v>
      </c>
      <c r="BV327">
        <v>93.72</v>
      </c>
      <c r="BY327">
        <v>180</v>
      </c>
      <c r="BZ327">
        <v>54</v>
      </c>
      <c r="CA327">
        <v>19</v>
      </c>
      <c r="CB327">
        <v>20</v>
      </c>
      <c r="CC327">
        <v>991</v>
      </c>
      <c r="CD327">
        <v>999</v>
      </c>
      <c r="CE327">
        <v>999</v>
      </c>
    </row>
    <row r="328" spans="16:83" x14ac:dyDescent="0.2">
      <c r="P328">
        <v>177</v>
      </c>
      <c r="Q328">
        <v>4740</v>
      </c>
      <c r="U328">
        <v>324</v>
      </c>
      <c r="V328">
        <v>4240</v>
      </c>
      <c r="BQ328">
        <v>181</v>
      </c>
      <c r="BR328">
        <v>13</v>
      </c>
      <c r="BS328">
        <v>4</v>
      </c>
      <c r="BT328">
        <v>55</v>
      </c>
      <c r="BU328">
        <v>11</v>
      </c>
      <c r="BV328">
        <v>112</v>
      </c>
      <c r="BY328">
        <v>181</v>
      </c>
      <c r="BZ328">
        <v>39</v>
      </c>
      <c r="CA328">
        <v>9</v>
      </c>
      <c r="CB328">
        <v>11</v>
      </c>
      <c r="CC328">
        <v>999</v>
      </c>
      <c r="CD328">
        <v>999</v>
      </c>
      <c r="CE328">
        <v>999</v>
      </c>
    </row>
    <row r="329" spans="16:83" x14ac:dyDescent="0.2">
      <c r="P329">
        <v>178</v>
      </c>
      <c r="Q329">
        <v>4040</v>
      </c>
      <c r="U329">
        <v>325</v>
      </c>
      <c r="V329">
        <v>5240</v>
      </c>
      <c r="BQ329">
        <v>182</v>
      </c>
      <c r="BR329">
        <v>92</v>
      </c>
      <c r="BS329">
        <v>5</v>
      </c>
      <c r="BT329">
        <v>176</v>
      </c>
      <c r="BU329">
        <v>32</v>
      </c>
      <c r="BV329">
        <v>110.16</v>
      </c>
      <c r="BY329">
        <v>182</v>
      </c>
      <c r="BZ329">
        <v>79</v>
      </c>
      <c r="CA329">
        <v>7</v>
      </c>
      <c r="CB329">
        <v>80</v>
      </c>
      <c r="CC329">
        <v>999</v>
      </c>
      <c r="CD329">
        <v>999</v>
      </c>
      <c r="CE329">
        <v>999</v>
      </c>
    </row>
    <row r="330" spans="16:83" x14ac:dyDescent="0.2">
      <c r="P330">
        <v>179</v>
      </c>
      <c r="Q330">
        <v>7440</v>
      </c>
      <c r="U330">
        <v>326</v>
      </c>
      <c r="V330">
        <v>11540</v>
      </c>
      <c r="BQ330">
        <v>183</v>
      </c>
      <c r="BR330">
        <v>148</v>
      </c>
      <c r="BS330">
        <v>8</v>
      </c>
      <c r="BT330">
        <v>537</v>
      </c>
      <c r="BU330">
        <v>54</v>
      </c>
      <c r="BV330">
        <v>109.6</v>
      </c>
      <c r="BY330">
        <v>183</v>
      </c>
      <c r="BZ330">
        <v>128</v>
      </c>
      <c r="CA330">
        <v>6</v>
      </c>
      <c r="CB330">
        <v>151</v>
      </c>
      <c r="CC330">
        <v>999</v>
      </c>
      <c r="CD330">
        <v>999</v>
      </c>
      <c r="CE330">
        <v>999</v>
      </c>
    </row>
    <row r="331" spans="16:83" x14ac:dyDescent="0.2">
      <c r="P331">
        <v>180</v>
      </c>
      <c r="Q331">
        <v>5640</v>
      </c>
      <c r="U331">
        <v>327</v>
      </c>
      <c r="V331">
        <v>11140</v>
      </c>
      <c r="BQ331">
        <v>184</v>
      </c>
      <c r="BR331">
        <v>146</v>
      </c>
      <c r="BS331">
        <v>9</v>
      </c>
      <c r="BT331">
        <v>99</v>
      </c>
      <c r="BU331">
        <v>44</v>
      </c>
      <c r="BV331">
        <v>100</v>
      </c>
      <c r="BY331">
        <v>184</v>
      </c>
      <c r="BZ331">
        <v>87</v>
      </c>
      <c r="CA331">
        <v>4</v>
      </c>
      <c r="CB331">
        <v>117</v>
      </c>
      <c r="CC331">
        <v>991</v>
      </c>
      <c r="CD331">
        <v>999</v>
      </c>
      <c r="CE331">
        <v>999</v>
      </c>
    </row>
    <row r="332" spans="16:83" x14ac:dyDescent="0.2">
      <c r="P332">
        <v>181</v>
      </c>
      <c r="Q332">
        <v>3340</v>
      </c>
      <c r="U332">
        <v>328</v>
      </c>
      <c r="V332">
        <v>6740</v>
      </c>
      <c r="BQ332">
        <v>185</v>
      </c>
      <c r="BR332">
        <v>18</v>
      </c>
      <c r="BS332">
        <v>2</v>
      </c>
      <c r="BT332">
        <v>100</v>
      </c>
      <c r="BU332">
        <v>13</v>
      </c>
      <c r="BV332">
        <v>101</v>
      </c>
      <c r="BY332">
        <v>185</v>
      </c>
      <c r="BZ332">
        <v>39</v>
      </c>
      <c r="CA332">
        <v>10</v>
      </c>
      <c r="CB332">
        <v>64</v>
      </c>
      <c r="CC332">
        <v>991</v>
      </c>
      <c r="CD332">
        <v>999</v>
      </c>
      <c r="CE332">
        <v>999</v>
      </c>
    </row>
    <row r="333" spans="16:83" x14ac:dyDescent="0.2">
      <c r="P333">
        <v>182</v>
      </c>
      <c r="Q333">
        <v>3740</v>
      </c>
      <c r="U333">
        <v>329</v>
      </c>
      <c r="V333">
        <v>10540</v>
      </c>
      <c r="BQ333">
        <v>186</v>
      </c>
      <c r="BR333">
        <v>9</v>
      </c>
      <c r="BS333">
        <v>4</v>
      </c>
      <c r="BT333">
        <v>46</v>
      </c>
      <c r="BU333">
        <v>4</v>
      </c>
      <c r="BV333">
        <v>92</v>
      </c>
      <c r="BY333">
        <v>186</v>
      </c>
      <c r="BZ333">
        <v>33</v>
      </c>
      <c r="CA333">
        <v>9</v>
      </c>
      <c r="CB333">
        <v>5</v>
      </c>
      <c r="CC333">
        <v>991</v>
      </c>
      <c r="CD333">
        <v>999</v>
      </c>
      <c r="CE333">
        <v>999</v>
      </c>
    </row>
    <row r="334" spans="16:83" x14ac:dyDescent="0.2">
      <c r="P334">
        <v>183</v>
      </c>
      <c r="Q334">
        <v>3240</v>
      </c>
      <c r="U334">
        <v>330</v>
      </c>
      <c r="V334">
        <v>4640</v>
      </c>
      <c r="BQ334">
        <v>187</v>
      </c>
      <c r="BR334">
        <v>9</v>
      </c>
      <c r="BS334">
        <v>7</v>
      </c>
      <c r="BT334">
        <v>24</v>
      </c>
      <c r="BU334">
        <v>2</v>
      </c>
      <c r="BV334">
        <v>93.23</v>
      </c>
      <c r="BY334">
        <v>187</v>
      </c>
      <c r="BZ334">
        <v>25</v>
      </c>
      <c r="CA334">
        <v>15</v>
      </c>
      <c r="CB334">
        <v>7</v>
      </c>
      <c r="CC334">
        <v>992</v>
      </c>
      <c r="CD334">
        <v>999</v>
      </c>
      <c r="CE334">
        <v>999</v>
      </c>
    </row>
    <row r="335" spans="16:83" x14ac:dyDescent="0.2">
      <c r="P335">
        <v>184</v>
      </c>
      <c r="Q335">
        <v>5440</v>
      </c>
      <c r="U335">
        <v>331</v>
      </c>
      <c r="V335">
        <v>17540</v>
      </c>
      <c r="BQ335">
        <v>188</v>
      </c>
      <c r="BR335">
        <v>9</v>
      </c>
      <c r="BS335">
        <v>5</v>
      </c>
      <c r="BT335">
        <v>53</v>
      </c>
      <c r="BU335">
        <v>4</v>
      </c>
      <c r="BV335">
        <v>113.63</v>
      </c>
      <c r="BY335">
        <v>188</v>
      </c>
      <c r="BZ335">
        <v>52</v>
      </c>
      <c r="CA335">
        <v>21</v>
      </c>
      <c r="CB335">
        <v>6</v>
      </c>
      <c r="CC335">
        <v>992</v>
      </c>
      <c r="CD335">
        <v>999</v>
      </c>
      <c r="CE335">
        <v>999</v>
      </c>
    </row>
    <row r="336" spans="16:83" x14ac:dyDescent="0.2">
      <c r="P336">
        <v>185</v>
      </c>
      <c r="Q336">
        <v>4340</v>
      </c>
      <c r="U336">
        <v>332</v>
      </c>
      <c r="V336">
        <v>9040</v>
      </c>
      <c r="BQ336">
        <v>189</v>
      </c>
      <c r="BR336">
        <v>9</v>
      </c>
      <c r="BS336">
        <v>3</v>
      </c>
      <c r="BT336">
        <v>39</v>
      </c>
      <c r="BU336">
        <v>7</v>
      </c>
      <c r="BV336">
        <v>105.2</v>
      </c>
      <c r="BY336">
        <v>189</v>
      </c>
      <c r="BZ336">
        <v>41</v>
      </c>
      <c r="CA336">
        <v>12</v>
      </c>
      <c r="CB336">
        <v>10</v>
      </c>
      <c r="CC336">
        <v>991</v>
      </c>
      <c r="CD336">
        <v>999</v>
      </c>
      <c r="CE336">
        <v>999</v>
      </c>
    </row>
    <row r="337" spans="16:83" x14ac:dyDescent="0.2">
      <c r="P337">
        <v>186</v>
      </c>
      <c r="Q337">
        <v>7240</v>
      </c>
      <c r="U337">
        <v>333</v>
      </c>
      <c r="V337">
        <v>9040</v>
      </c>
      <c r="BQ337">
        <v>190</v>
      </c>
      <c r="BR337">
        <v>9</v>
      </c>
      <c r="BS337">
        <v>5</v>
      </c>
      <c r="BT337">
        <v>84</v>
      </c>
      <c r="BU337">
        <v>12</v>
      </c>
      <c r="BV337">
        <v>94</v>
      </c>
      <c r="BY337">
        <v>190</v>
      </c>
      <c r="BZ337">
        <v>47</v>
      </c>
      <c r="CA337">
        <v>13</v>
      </c>
      <c r="CB337">
        <v>8</v>
      </c>
      <c r="CC337">
        <v>991</v>
      </c>
      <c r="CD337">
        <v>999</v>
      </c>
      <c r="CE337">
        <v>999</v>
      </c>
    </row>
    <row r="338" spans="16:83" x14ac:dyDescent="0.2">
      <c r="P338">
        <v>187</v>
      </c>
      <c r="Q338">
        <v>3340</v>
      </c>
      <c r="U338">
        <v>334</v>
      </c>
      <c r="V338">
        <v>9140</v>
      </c>
      <c r="BQ338">
        <v>191</v>
      </c>
      <c r="BR338">
        <v>10</v>
      </c>
      <c r="BS338">
        <v>3</v>
      </c>
      <c r="BT338">
        <v>86</v>
      </c>
      <c r="BU338">
        <v>17</v>
      </c>
      <c r="BV338">
        <v>91</v>
      </c>
      <c r="BY338">
        <v>191</v>
      </c>
      <c r="BZ338">
        <v>49</v>
      </c>
      <c r="CA338">
        <v>13</v>
      </c>
      <c r="CB338">
        <v>13</v>
      </c>
      <c r="CC338">
        <v>991</v>
      </c>
      <c r="CD338">
        <v>999</v>
      </c>
      <c r="CE338">
        <v>999</v>
      </c>
    </row>
    <row r="339" spans="16:83" x14ac:dyDescent="0.2">
      <c r="P339">
        <v>188</v>
      </c>
      <c r="Q339">
        <v>4640</v>
      </c>
      <c r="U339">
        <v>335</v>
      </c>
      <c r="V339">
        <v>4940</v>
      </c>
      <c r="BQ339">
        <v>192</v>
      </c>
      <c r="BR339">
        <v>60</v>
      </c>
      <c r="BS339">
        <v>13</v>
      </c>
      <c r="BT339">
        <v>97</v>
      </c>
      <c r="BU339">
        <v>17</v>
      </c>
      <c r="BV339">
        <v>76.650000000000006</v>
      </c>
      <c r="BY339">
        <v>192</v>
      </c>
      <c r="BZ339">
        <v>71</v>
      </c>
      <c r="CA339">
        <v>11</v>
      </c>
      <c r="CB339">
        <v>56</v>
      </c>
      <c r="CC339">
        <v>991</v>
      </c>
      <c r="CD339">
        <v>999</v>
      </c>
      <c r="CE339">
        <v>999</v>
      </c>
    </row>
    <row r="340" spans="16:83" x14ac:dyDescent="0.2">
      <c r="P340">
        <v>189</v>
      </c>
      <c r="Q340">
        <v>2340</v>
      </c>
      <c r="U340">
        <v>336</v>
      </c>
      <c r="V340">
        <v>12340</v>
      </c>
      <c r="BQ340">
        <v>193</v>
      </c>
      <c r="BR340">
        <v>50</v>
      </c>
      <c r="BS340">
        <v>11</v>
      </c>
      <c r="BT340">
        <v>41</v>
      </c>
      <c r="BU340">
        <v>11</v>
      </c>
      <c r="BV340">
        <v>98.2</v>
      </c>
      <c r="BY340">
        <v>193</v>
      </c>
      <c r="BZ340">
        <v>66</v>
      </c>
      <c r="CA340">
        <v>7</v>
      </c>
      <c r="CB340">
        <v>41</v>
      </c>
      <c r="CC340">
        <v>991</v>
      </c>
      <c r="CD340">
        <v>999</v>
      </c>
      <c r="CE340">
        <v>999</v>
      </c>
    </row>
    <row r="341" spans="16:83" x14ac:dyDescent="0.2">
      <c r="P341">
        <v>190</v>
      </c>
      <c r="Q341">
        <v>4540</v>
      </c>
      <c r="U341">
        <v>337</v>
      </c>
      <c r="V341">
        <v>13440</v>
      </c>
      <c r="BQ341">
        <v>194</v>
      </c>
      <c r="BR341">
        <v>35</v>
      </c>
      <c r="BS341">
        <v>5</v>
      </c>
      <c r="BT341">
        <v>37</v>
      </c>
      <c r="BU341">
        <v>10</v>
      </c>
      <c r="BV341">
        <v>116.3</v>
      </c>
      <c r="BY341">
        <v>194</v>
      </c>
      <c r="BZ341">
        <v>71</v>
      </c>
      <c r="CA341">
        <v>6</v>
      </c>
      <c r="CB341">
        <v>27</v>
      </c>
      <c r="CC341">
        <v>992</v>
      </c>
      <c r="CD341">
        <v>999</v>
      </c>
      <c r="CE341">
        <v>999</v>
      </c>
    </row>
    <row r="342" spans="16:83" x14ac:dyDescent="0.2">
      <c r="P342">
        <v>191</v>
      </c>
      <c r="Q342">
        <v>4040</v>
      </c>
      <c r="U342">
        <v>338</v>
      </c>
      <c r="V342">
        <v>5240</v>
      </c>
      <c r="BQ342">
        <v>195</v>
      </c>
      <c r="BR342">
        <v>20</v>
      </c>
      <c r="BS342">
        <v>5</v>
      </c>
      <c r="BT342">
        <v>34</v>
      </c>
      <c r="BU342">
        <v>7</v>
      </c>
      <c r="BV342">
        <v>111.15</v>
      </c>
      <c r="BY342">
        <v>195</v>
      </c>
      <c r="BZ342">
        <v>85</v>
      </c>
      <c r="CA342">
        <v>7</v>
      </c>
      <c r="CB342">
        <v>11</v>
      </c>
      <c r="CC342">
        <v>999</v>
      </c>
      <c r="CD342">
        <v>999</v>
      </c>
      <c r="CE342">
        <v>999</v>
      </c>
    </row>
    <row r="343" spans="16:83" x14ac:dyDescent="0.2">
      <c r="P343">
        <v>192</v>
      </c>
      <c r="Q343">
        <v>2040</v>
      </c>
      <c r="U343">
        <v>339</v>
      </c>
      <c r="V343">
        <v>840</v>
      </c>
      <c r="BQ343">
        <v>196</v>
      </c>
      <c r="BR343">
        <v>9</v>
      </c>
      <c r="BS343">
        <v>2</v>
      </c>
      <c r="BT343">
        <v>34</v>
      </c>
      <c r="BU343">
        <v>4</v>
      </c>
      <c r="BV343">
        <v>113.41</v>
      </c>
      <c r="BY343">
        <v>196</v>
      </c>
      <c r="BZ343">
        <v>39</v>
      </c>
      <c r="CA343">
        <v>8</v>
      </c>
      <c r="CB343">
        <v>7</v>
      </c>
      <c r="CC343">
        <v>999</v>
      </c>
      <c r="CD343">
        <v>999</v>
      </c>
      <c r="CE343">
        <v>999</v>
      </c>
    </row>
    <row r="344" spans="16:83" x14ac:dyDescent="0.2">
      <c r="P344">
        <v>193</v>
      </c>
      <c r="Q344">
        <v>3340</v>
      </c>
      <c r="U344">
        <v>340</v>
      </c>
      <c r="V344">
        <v>10840</v>
      </c>
      <c r="BQ344">
        <v>197</v>
      </c>
      <c r="BR344">
        <v>7</v>
      </c>
      <c r="BS344">
        <v>9</v>
      </c>
      <c r="BT344">
        <v>29</v>
      </c>
      <c r="BU344">
        <v>4</v>
      </c>
      <c r="BV344">
        <v>103.53</v>
      </c>
      <c r="BY344">
        <v>197</v>
      </c>
      <c r="BZ344">
        <v>85</v>
      </c>
      <c r="CA344">
        <v>28</v>
      </c>
      <c r="CB344">
        <v>7</v>
      </c>
      <c r="CC344">
        <v>992</v>
      </c>
      <c r="CD344">
        <v>999</v>
      </c>
      <c r="CE344">
        <v>999</v>
      </c>
    </row>
    <row r="345" spans="16:83" x14ac:dyDescent="0.2">
      <c r="P345">
        <v>194</v>
      </c>
      <c r="Q345">
        <v>2640</v>
      </c>
      <c r="U345">
        <v>341</v>
      </c>
      <c r="V345">
        <v>5340</v>
      </c>
      <c r="BQ345">
        <v>198</v>
      </c>
      <c r="BR345">
        <v>7</v>
      </c>
      <c r="BS345">
        <v>6</v>
      </c>
      <c r="BT345">
        <v>37</v>
      </c>
      <c r="BU345">
        <v>6</v>
      </c>
      <c r="BV345">
        <v>104.36</v>
      </c>
      <c r="BY345">
        <v>198</v>
      </c>
      <c r="BZ345">
        <v>47</v>
      </c>
      <c r="CA345">
        <v>11</v>
      </c>
      <c r="CB345">
        <v>9</v>
      </c>
      <c r="CC345">
        <v>999</v>
      </c>
      <c r="CD345">
        <v>999</v>
      </c>
      <c r="CE345">
        <v>999</v>
      </c>
    </row>
    <row r="346" spans="16:83" x14ac:dyDescent="0.2">
      <c r="P346">
        <v>195</v>
      </c>
      <c r="Q346">
        <v>3140</v>
      </c>
      <c r="U346">
        <v>342</v>
      </c>
      <c r="V346">
        <v>10840</v>
      </c>
      <c r="BQ346">
        <v>199</v>
      </c>
      <c r="BR346">
        <v>15</v>
      </c>
      <c r="BS346">
        <v>5</v>
      </c>
      <c r="BT346">
        <v>110</v>
      </c>
      <c r="BU346">
        <v>20</v>
      </c>
      <c r="BV346">
        <v>105</v>
      </c>
      <c r="BY346">
        <v>199</v>
      </c>
      <c r="BZ346">
        <v>98</v>
      </c>
      <c r="CA346">
        <v>11</v>
      </c>
      <c r="CB346">
        <v>11</v>
      </c>
      <c r="CC346">
        <v>999</v>
      </c>
      <c r="CD346">
        <v>999</v>
      </c>
      <c r="CE346">
        <v>999</v>
      </c>
    </row>
    <row r="347" spans="16:83" x14ac:dyDescent="0.2">
      <c r="P347">
        <v>196</v>
      </c>
      <c r="Q347">
        <v>4040</v>
      </c>
      <c r="U347">
        <v>343</v>
      </c>
      <c r="V347">
        <v>4940</v>
      </c>
      <c r="BQ347">
        <v>200</v>
      </c>
      <c r="BR347">
        <v>20</v>
      </c>
      <c r="BS347">
        <v>5</v>
      </c>
      <c r="BT347">
        <v>65</v>
      </c>
      <c r="BU347">
        <v>13</v>
      </c>
      <c r="BV347">
        <v>114.79</v>
      </c>
      <c r="BY347">
        <v>200</v>
      </c>
      <c r="BZ347">
        <v>117</v>
      </c>
      <c r="CA347">
        <v>8</v>
      </c>
      <c r="CB347">
        <v>40</v>
      </c>
      <c r="CC347">
        <v>999</v>
      </c>
      <c r="CD347">
        <v>999</v>
      </c>
      <c r="CE347">
        <v>999</v>
      </c>
    </row>
    <row r="348" spans="16:83" x14ac:dyDescent="0.2">
      <c r="P348">
        <v>197</v>
      </c>
      <c r="Q348">
        <v>2740</v>
      </c>
      <c r="U348">
        <v>344</v>
      </c>
      <c r="V348">
        <v>6240</v>
      </c>
      <c r="BQ348">
        <v>201</v>
      </c>
      <c r="BR348">
        <v>94</v>
      </c>
      <c r="BS348">
        <v>5</v>
      </c>
      <c r="BT348">
        <v>56</v>
      </c>
      <c r="BU348">
        <v>9</v>
      </c>
      <c r="BV348">
        <v>98.45</v>
      </c>
      <c r="BY348">
        <v>201</v>
      </c>
      <c r="BZ348">
        <v>112</v>
      </c>
      <c r="CA348">
        <v>13</v>
      </c>
      <c r="CB348">
        <v>10</v>
      </c>
      <c r="CC348">
        <v>999</v>
      </c>
      <c r="CD348">
        <v>999</v>
      </c>
      <c r="CE348">
        <v>999</v>
      </c>
    </row>
    <row r="349" spans="16:83" x14ac:dyDescent="0.2">
      <c r="P349">
        <v>198</v>
      </c>
      <c r="Q349">
        <v>2540</v>
      </c>
      <c r="U349">
        <v>345</v>
      </c>
      <c r="V349">
        <v>3940</v>
      </c>
      <c r="BQ349">
        <v>202</v>
      </c>
      <c r="BR349">
        <v>8</v>
      </c>
      <c r="BS349">
        <v>2</v>
      </c>
      <c r="BT349">
        <v>46</v>
      </c>
      <c r="BU349">
        <v>7</v>
      </c>
      <c r="BV349">
        <v>135.69</v>
      </c>
      <c r="BY349">
        <v>202</v>
      </c>
      <c r="BZ349">
        <v>55</v>
      </c>
      <c r="CA349">
        <v>10</v>
      </c>
      <c r="CB349">
        <v>7</v>
      </c>
      <c r="CC349">
        <v>999</v>
      </c>
      <c r="CD349">
        <v>999</v>
      </c>
      <c r="CE349">
        <v>999</v>
      </c>
    </row>
    <row r="350" spans="16:83" x14ac:dyDescent="0.2">
      <c r="P350">
        <v>199</v>
      </c>
      <c r="Q350">
        <v>3340</v>
      </c>
      <c r="U350">
        <v>346</v>
      </c>
      <c r="V350">
        <v>7440</v>
      </c>
      <c r="BQ350">
        <v>203</v>
      </c>
      <c r="BR350">
        <v>13</v>
      </c>
      <c r="BS350">
        <v>6</v>
      </c>
      <c r="BT350">
        <v>45</v>
      </c>
      <c r="BU350">
        <v>6</v>
      </c>
      <c r="BV350">
        <v>113.28</v>
      </c>
      <c r="BY350">
        <v>203</v>
      </c>
      <c r="BZ350">
        <v>52</v>
      </c>
      <c r="CA350">
        <v>8</v>
      </c>
      <c r="CB350">
        <v>11</v>
      </c>
      <c r="CC350">
        <v>999</v>
      </c>
      <c r="CD350">
        <v>991</v>
      </c>
      <c r="CE350">
        <v>999</v>
      </c>
    </row>
    <row r="351" spans="16:83" x14ac:dyDescent="0.2">
      <c r="P351">
        <v>200</v>
      </c>
      <c r="Q351">
        <v>7040</v>
      </c>
      <c r="U351">
        <v>347</v>
      </c>
      <c r="V351">
        <v>5640</v>
      </c>
      <c r="BQ351">
        <v>204</v>
      </c>
      <c r="BR351">
        <v>23</v>
      </c>
      <c r="BS351">
        <v>8</v>
      </c>
      <c r="BT351">
        <v>50</v>
      </c>
      <c r="BU351">
        <v>10</v>
      </c>
      <c r="BV351">
        <v>88.04</v>
      </c>
      <c r="BY351">
        <v>204</v>
      </c>
      <c r="BZ351">
        <v>85</v>
      </c>
      <c r="CA351">
        <v>10</v>
      </c>
      <c r="CB351">
        <v>17</v>
      </c>
      <c r="CC351">
        <v>999</v>
      </c>
      <c r="CD351">
        <v>991</v>
      </c>
      <c r="CE351">
        <v>999</v>
      </c>
    </row>
    <row r="352" spans="16:83" x14ac:dyDescent="0.2">
      <c r="P352">
        <v>201</v>
      </c>
      <c r="Q352">
        <v>6840</v>
      </c>
      <c r="U352">
        <v>348</v>
      </c>
      <c r="V352">
        <v>4140</v>
      </c>
      <c r="BQ352">
        <v>205</v>
      </c>
      <c r="BR352">
        <v>14</v>
      </c>
      <c r="BS352">
        <v>4</v>
      </c>
      <c r="BT352">
        <v>45</v>
      </c>
      <c r="BU352">
        <v>11</v>
      </c>
      <c r="BV352">
        <v>100.4</v>
      </c>
      <c r="BY352">
        <v>205</v>
      </c>
      <c r="BZ352">
        <v>87</v>
      </c>
      <c r="CA352">
        <v>9</v>
      </c>
      <c r="CB352">
        <v>16</v>
      </c>
      <c r="CC352">
        <v>999</v>
      </c>
      <c r="CD352">
        <v>999</v>
      </c>
      <c r="CE352">
        <v>999</v>
      </c>
    </row>
    <row r="353" spans="16:83" x14ac:dyDescent="0.2">
      <c r="P353">
        <v>202</v>
      </c>
      <c r="Q353">
        <v>6840</v>
      </c>
      <c r="U353">
        <v>349</v>
      </c>
      <c r="V353">
        <v>4740</v>
      </c>
      <c r="BQ353">
        <v>206</v>
      </c>
      <c r="BR353">
        <v>48</v>
      </c>
      <c r="BS353">
        <v>7</v>
      </c>
      <c r="BT353">
        <v>99</v>
      </c>
      <c r="BU353">
        <v>27</v>
      </c>
      <c r="BV353">
        <v>101</v>
      </c>
      <c r="BY353">
        <v>206</v>
      </c>
      <c r="BZ353">
        <v>136</v>
      </c>
      <c r="CA353">
        <v>7</v>
      </c>
      <c r="CB353">
        <v>37</v>
      </c>
      <c r="CC353">
        <v>991</v>
      </c>
      <c r="CD353">
        <v>999</v>
      </c>
      <c r="CE353">
        <v>999</v>
      </c>
    </row>
    <row r="354" spans="16:83" x14ac:dyDescent="0.2">
      <c r="P354">
        <v>203</v>
      </c>
      <c r="Q354">
        <v>6340</v>
      </c>
      <c r="U354">
        <v>350</v>
      </c>
      <c r="V354">
        <v>2940</v>
      </c>
      <c r="BQ354">
        <v>207</v>
      </c>
      <c r="BR354">
        <v>9</v>
      </c>
      <c r="BS354">
        <v>3</v>
      </c>
      <c r="BT354">
        <v>59</v>
      </c>
      <c r="BU354">
        <v>12</v>
      </c>
      <c r="BV354">
        <v>104.3</v>
      </c>
      <c r="BY354">
        <v>207</v>
      </c>
      <c r="BZ354">
        <v>30</v>
      </c>
      <c r="CA354">
        <v>7</v>
      </c>
      <c r="CB354">
        <v>11</v>
      </c>
      <c r="CC354">
        <v>992</v>
      </c>
      <c r="CD354">
        <v>999</v>
      </c>
      <c r="CE354">
        <v>999</v>
      </c>
    </row>
    <row r="355" spans="16:83" x14ac:dyDescent="0.2">
      <c r="P355">
        <v>204</v>
      </c>
      <c r="Q355">
        <v>5640</v>
      </c>
      <c r="U355">
        <v>351</v>
      </c>
      <c r="V355">
        <v>4140</v>
      </c>
      <c r="BQ355">
        <v>208</v>
      </c>
      <c r="BR355">
        <v>10</v>
      </c>
      <c r="BS355">
        <v>5</v>
      </c>
      <c r="BT355">
        <v>93</v>
      </c>
      <c r="BU355">
        <v>13</v>
      </c>
      <c r="BV355">
        <v>96.28</v>
      </c>
      <c r="BY355">
        <v>208</v>
      </c>
      <c r="BZ355">
        <v>60</v>
      </c>
      <c r="CA355">
        <v>8</v>
      </c>
      <c r="CB355">
        <v>11</v>
      </c>
      <c r="CC355">
        <v>991</v>
      </c>
      <c r="CD355">
        <v>999</v>
      </c>
      <c r="CE355">
        <v>999</v>
      </c>
    </row>
    <row r="356" spans="16:83" x14ac:dyDescent="0.2">
      <c r="P356">
        <v>205</v>
      </c>
      <c r="Q356">
        <v>8540</v>
      </c>
      <c r="U356">
        <v>352</v>
      </c>
      <c r="V356">
        <v>5240</v>
      </c>
      <c r="BQ356">
        <v>209</v>
      </c>
      <c r="BR356">
        <v>6</v>
      </c>
      <c r="BS356">
        <v>2</v>
      </c>
      <c r="BT356">
        <v>38</v>
      </c>
      <c r="BU356">
        <v>7</v>
      </c>
      <c r="BV356">
        <v>90.25</v>
      </c>
      <c r="BY356">
        <v>209</v>
      </c>
      <c r="BZ356">
        <v>47</v>
      </c>
      <c r="CA356">
        <v>8</v>
      </c>
      <c r="CB356">
        <v>7</v>
      </c>
      <c r="CC356">
        <v>999</v>
      </c>
      <c r="CD356">
        <v>999</v>
      </c>
      <c r="CE356">
        <v>999</v>
      </c>
    </row>
    <row r="357" spans="16:83" x14ac:dyDescent="0.2">
      <c r="P357">
        <v>206</v>
      </c>
      <c r="Q357">
        <v>7940</v>
      </c>
      <c r="U357">
        <v>353</v>
      </c>
      <c r="V357">
        <v>5640</v>
      </c>
      <c r="BQ357">
        <v>210</v>
      </c>
      <c r="BR357">
        <v>20</v>
      </c>
      <c r="BS357">
        <v>3</v>
      </c>
      <c r="BT357">
        <v>28</v>
      </c>
      <c r="BU357">
        <v>7</v>
      </c>
      <c r="BV357">
        <v>98.16</v>
      </c>
      <c r="BY357">
        <v>210</v>
      </c>
      <c r="BZ357">
        <v>30</v>
      </c>
      <c r="CA357">
        <v>5</v>
      </c>
      <c r="CB357">
        <v>16</v>
      </c>
      <c r="CC357">
        <v>999</v>
      </c>
      <c r="CD357">
        <v>999</v>
      </c>
      <c r="CE357">
        <v>999</v>
      </c>
    </row>
    <row r="358" spans="16:83" x14ac:dyDescent="0.2">
      <c r="P358">
        <v>207</v>
      </c>
      <c r="Q358">
        <v>7740</v>
      </c>
      <c r="U358">
        <v>354</v>
      </c>
      <c r="V358">
        <v>10440</v>
      </c>
      <c r="BQ358">
        <v>211</v>
      </c>
      <c r="BR358">
        <v>27</v>
      </c>
      <c r="BS358">
        <v>3</v>
      </c>
      <c r="BT358">
        <v>35</v>
      </c>
      <c r="BU358">
        <v>6</v>
      </c>
      <c r="BV358">
        <v>111</v>
      </c>
      <c r="BY358">
        <v>211</v>
      </c>
      <c r="BZ358">
        <v>77</v>
      </c>
      <c r="CA358">
        <v>4</v>
      </c>
      <c r="CB358">
        <v>19</v>
      </c>
      <c r="CC358">
        <v>999</v>
      </c>
      <c r="CD358">
        <v>999</v>
      </c>
      <c r="CE358">
        <v>999</v>
      </c>
    </row>
    <row r="359" spans="16:83" x14ac:dyDescent="0.2">
      <c r="P359">
        <v>208</v>
      </c>
      <c r="Q359">
        <v>5240</v>
      </c>
      <c r="U359">
        <v>355</v>
      </c>
      <c r="V359">
        <v>7640</v>
      </c>
      <c r="BQ359">
        <v>212</v>
      </c>
      <c r="BR359">
        <v>29</v>
      </c>
      <c r="BS359">
        <v>5</v>
      </c>
      <c r="BT359">
        <v>54</v>
      </c>
      <c r="BU359">
        <v>9</v>
      </c>
      <c r="BV359">
        <v>105.24</v>
      </c>
      <c r="BY359">
        <v>212</v>
      </c>
      <c r="BZ359">
        <v>74</v>
      </c>
      <c r="CA359">
        <v>7</v>
      </c>
      <c r="CB359">
        <v>20</v>
      </c>
      <c r="CC359">
        <v>999</v>
      </c>
      <c r="CD359">
        <v>999</v>
      </c>
      <c r="CE359">
        <v>999</v>
      </c>
    </row>
    <row r="360" spans="16:83" x14ac:dyDescent="0.2">
      <c r="P360">
        <v>209</v>
      </c>
      <c r="Q360">
        <v>8040</v>
      </c>
      <c r="U360">
        <v>356</v>
      </c>
      <c r="V360">
        <v>9740</v>
      </c>
      <c r="BQ360">
        <v>213</v>
      </c>
      <c r="BR360">
        <v>26</v>
      </c>
      <c r="BS360">
        <v>7</v>
      </c>
      <c r="BT360">
        <v>51</v>
      </c>
      <c r="BU360">
        <v>12</v>
      </c>
      <c r="BV360">
        <v>93.4</v>
      </c>
      <c r="BY360">
        <v>213</v>
      </c>
      <c r="BZ360">
        <v>87</v>
      </c>
      <c r="CA360">
        <v>11</v>
      </c>
      <c r="CB360">
        <v>23</v>
      </c>
      <c r="CC360">
        <v>999</v>
      </c>
      <c r="CD360">
        <v>999</v>
      </c>
      <c r="CE360">
        <v>999</v>
      </c>
    </row>
    <row r="361" spans="16:83" x14ac:dyDescent="0.2">
      <c r="P361">
        <v>210</v>
      </c>
      <c r="Q361">
        <v>10340</v>
      </c>
      <c r="U361">
        <v>357</v>
      </c>
      <c r="V361">
        <v>3440</v>
      </c>
      <c r="BQ361">
        <v>214</v>
      </c>
      <c r="BR361">
        <v>24</v>
      </c>
      <c r="BS361">
        <v>7</v>
      </c>
      <c r="BT361">
        <v>53</v>
      </c>
      <c r="BU361">
        <v>12</v>
      </c>
      <c r="BV361">
        <v>94.27</v>
      </c>
      <c r="BY361">
        <v>214</v>
      </c>
      <c r="BZ361">
        <v>95</v>
      </c>
      <c r="CA361">
        <v>14</v>
      </c>
      <c r="CB361">
        <v>18</v>
      </c>
      <c r="CC361">
        <v>999</v>
      </c>
      <c r="CD361">
        <v>999</v>
      </c>
      <c r="CE361">
        <v>999</v>
      </c>
    </row>
    <row r="362" spans="16:83" x14ac:dyDescent="0.2">
      <c r="P362">
        <v>211</v>
      </c>
      <c r="Q362">
        <v>7640</v>
      </c>
      <c r="U362">
        <v>358</v>
      </c>
      <c r="V362">
        <v>7140</v>
      </c>
      <c r="BQ362">
        <v>215</v>
      </c>
      <c r="BR362">
        <v>43</v>
      </c>
      <c r="BS362">
        <v>5</v>
      </c>
      <c r="BT362">
        <v>80</v>
      </c>
      <c r="BU362">
        <v>16</v>
      </c>
      <c r="BV362">
        <v>96.5</v>
      </c>
      <c r="BY362">
        <v>215</v>
      </c>
      <c r="BZ362">
        <v>125</v>
      </c>
      <c r="CA362">
        <v>15</v>
      </c>
      <c r="CB362">
        <v>23</v>
      </c>
      <c r="CC362">
        <v>991</v>
      </c>
      <c r="CD362">
        <v>999</v>
      </c>
      <c r="CE362">
        <v>999</v>
      </c>
    </row>
    <row r="363" spans="16:83" x14ac:dyDescent="0.2">
      <c r="P363">
        <v>212</v>
      </c>
      <c r="Q363">
        <v>4340</v>
      </c>
      <c r="U363">
        <v>359</v>
      </c>
      <c r="V363">
        <v>5740</v>
      </c>
      <c r="BQ363">
        <v>216</v>
      </c>
      <c r="BR363">
        <v>40</v>
      </c>
      <c r="BS363">
        <v>7</v>
      </c>
      <c r="BT363">
        <v>99</v>
      </c>
      <c r="BU363">
        <v>23</v>
      </c>
      <c r="BV363">
        <v>128.72999999999999</v>
      </c>
      <c r="BY363">
        <v>216</v>
      </c>
      <c r="BZ363">
        <v>169</v>
      </c>
      <c r="CA363">
        <v>16</v>
      </c>
      <c r="CB363">
        <v>44</v>
      </c>
      <c r="CC363">
        <v>999</v>
      </c>
      <c r="CD363">
        <v>991</v>
      </c>
      <c r="CE363">
        <v>999</v>
      </c>
    </row>
    <row r="364" spans="16:83" x14ac:dyDescent="0.2">
      <c r="P364">
        <v>213</v>
      </c>
      <c r="Q364">
        <v>6540</v>
      </c>
      <c r="U364">
        <v>360</v>
      </c>
      <c r="V364">
        <v>0</v>
      </c>
      <c r="BQ364">
        <v>217</v>
      </c>
      <c r="BR364">
        <v>36</v>
      </c>
      <c r="BS364">
        <v>8</v>
      </c>
      <c r="BT364">
        <v>161</v>
      </c>
      <c r="BU364">
        <v>29</v>
      </c>
      <c r="BV364">
        <v>104.1</v>
      </c>
      <c r="BY364">
        <v>217</v>
      </c>
      <c r="BZ364">
        <v>171</v>
      </c>
      <c r="CA364">
        <v>19</v>
      </c>
      <c r="CB364">
        <v>35</v>
      </c>
      <c r="CC364">
        <v>999</v>
      </c>
      <c r="CD364">
        <v>999</v>
      </c>
      <c r="CE364">
        <v>999</v>
      </c>
    </row>
    <row r="365" spans="16:83" x14ac:dyDescent="0.2">
      <c r="P365">
        <v>214</v>
      </c>
      <c r="Q365">
        <v>7340</v>
      </c>
      <c r="U365">
        <v>361</v>
      </c>
      <c r="V365">
        <v>7340</v>
      </c>
      <c r="BQ365">
        <v>218</v>
      </c>
      <c r="BR365">
        <v>54</v>
      </c>
      <c r="BS365">
        <v>11</v>
      </c>
      <c r="BT365">
        <v>111</v>
      </c>
      <c r="BU365">
        <v>28</v>
      </c>
      <c r="BV365">
        <v>88.23</v>
      </c>
      <c r="BY365">
        <v>218</v>
      </c>
      <c r="BZ365">
        <v>182</v>
      </c>
      <c r="CA365">
        <v>12</v>
      </c>
      <c r="CB365">
        <v>38</v>
      </c>
      <c r="CC365">
        <v>999</v>
      </c>
      <c r="CD365">
        <v>999</v>
      </c>
      <c r="CE365">
        <v>999</v>
      </c>
    </row>
    <row r="366" spans="16:83" x14ac:dyDescent="0.2">
      <c r="P366">
        <v>215</v>
      </c>
      <c r="Q366">
        <v>3240</v>
      </c>
      <c r="U366">
        <v>362</v>
      </c>
      <c r="V366">
        <v>9940</v>
      </c>
      <c r="BQ366">
        <v>219</v>
      </c>
      <c r="BR366">
        <v>50</v>
      </c>
      <c r="BS366">
        <v>6</v>
      </c>
      <c r="BT366">
        <v>41</v>
      </c>
      <c r="BU366">
        <v>15</v>
      </c>
      <c r="BV366">
        <v>88.72</v>
      </c>
      <c r="BY366">
        <v>219</v>
      </c>
      <c r="BZ366">
        <v>106</v>
      </c>
      <c r="CA366">
        <v>7</v>
      </c>
      <c r="CB366">
        <v>46</v>
      </c>
      <c r="CC366">
        <v>991</v>
      </c>
      <c r="CD366">
        <v>999</v>
      </c>
      <c r="CE366">
        <v>999</v>
      </c>
    </row>
    <row r="367" spans="16:83" x14ac:dyDescent="0.2">
      <c r="P367">
        <v>216</v>
      </c>
      <c r="Q367">
        <v>3140</v>
      </c>
      <c r="U367">
        <v>363</v>
      </c>
      <c r="V367">
        <v>6440</v>
      </c>
      <c r="BQ367">
        <v>220</v>
      </c>
      <c r="BR367">
        <v>19</v>
      </c>
      <c r="BS367">
        <v>4</v>
      </c>
      <c r="BT367">
        <v>44</v>
      </c>
      <c r="BU367">
        <v>7</v>
      </c>
      <c r="BV367">
        <v>111.32</v>
      </c>
      <c r="BY367">
        <v>220</v>
      </c>
      <c r="BZ367">
        <v>41</v>
      </c>
      <c r="CA367">
        <v>5</v>
      </c>
      <c r="CB367">
        <v>16</v>
      </c>
      <c r="CC367">
        <v>992</v>
      </c>
      <c r="CD367">
        <v>999</v>
      </c>
      <c r="CE367">
        <v>999</v>
      </c>
    </row>
    <row r="368" spans="16:83" x14ac:dyDescent="0.2">
      <c r="P368">
        <v>217</v>
      </c>
      <c r="Q368">
        <v>3040</v>
      </c>
      <c r="U368">
        <v>364</v>
      </c>
      <c r="V368">
        <v>7940</v>
      </c>
      <c r="BQ368">
        <v>221</v>
      </c>
      <c r="BR368">
        <v>11</v>
      </c>
      <c r="BS368">
        <v>4</v>
      </c>
      <c r="BT368">
        <v>43</v>
      </c>
      <c r="BU368">
        <v>4</v>
      </c>
      <c r="BV368">
        <v>117.8</v>
      </c>
      <c r="BY368">
        <v>221</v>
      </c>
      <c r="BZ368">
        <v>47</v>
      </c>
      <c r="CA368">
        <v>2</v>
      </c>
      <c r="CB368">
        <v>7</v>
      </c>
      <c r="CC368">
        <v>991</v>
      </c>
      <c r="CD368">
        <v>999</v>
      </c>
      <c r="CE368">
        <v>999</v>
      </c>
    </row>
    <row r="369" spans="16:83" x14ac:dyDescent="0.2">
      <c r="P369">
        <v>218</v>
      </c>
      <c r="Q369">
        <v>4540</v>
      </c>
      <c r="U369">
        <v>365</v>
      </c>
      <c r="V369">
        <v>4040</v>
      </c>
      <c r="BQ369">
        <v>222</v>
      </c>
      <c r="BR369">
        <v>7</v>
      </c>
      <c r="BS369">
        <v>3</v>
      </c>
      <c r="BT369">
        <v>21</v>
      </c>
      <c r="BU369">
        <v>4</v>
      </c>
      <c r="BV369">
        <v>113.31</v>
      </c>
      <c r="BY369">
        <v>222</v>
      </c>
      <c r="BZ369">
        <v>25</v>
      </c>
      <c r="CA369">
        <v>4</v>
      </c>
      <c r="CB369">
        <v>4</v>
      </c>
      <c r="CC369">
        <v>999</v>
      </c>
      <c r="CD369">
        <v>999</v>
      </c>
      <c r="CE369">
        <v>999</v>
      </c>
    </row>
    <row r="370" spans="16:83" x14ac:dyDescent="0.2">
      <c r="P370">
        <v>219</v>
      </c>
      <c r="Q370">
        <v>9840</v>
      </c>
      <c r="U370">
        <v>366</v>
      </c>
      <c r="V370">
        <v>4640</v>
      </c>
      <c r="BQ370">
        <v>223</v>
      </c>
      <c r="BR370">
        <v>9</v>
      </c>
      <c r="BS370">
        <v>11</v>
      </c>
      <c r="BT370">
        <v>34</v>
      </c>
      <c r="BU370">
        <v>5</v>
      </c>
      <c r="BV370">
        <v>109.83</v>
      </c>
      <c r="BY370">
        <v>223</v>
      </c>
      <c r="BZ370">
        <v>63</v>
      </c>
      <c r="CA370">
        <v>11</v>
      </c>
      <c r="CB370">
        <v>7</v>
      </c>
      <c r="CC370">
        <v>999</v>
      </c>
      <c r="CD370">
        <v>999</v>
      </c>
      <c r="CE370">
        <v>999</v>
      </c>
    </row>
    <row r="371" spans="16:83" x14ac:dyDescent="0.2">
      <c r="P371">
        <v>220</v>
      </c>
      <c r="Q371">
        <v>6940</v>
      </c>
      <c r="U371">
        <v>367</v>
      </c>
      <c r="V371">
        <v>11940</v>
      </c>
      <c r="BQ371">
        <v>224</v>
      </c>
      <c r="BR371">
        <v>7</v>
      </c>
      <c r="BS371">
        <v>11</v>
      </c>
      <c r="BT371">
        <v>47</v>
      </c>
      <c r="BU371">
        <v>5</v>
      </c>
      <c r="BV371">
        <v>118.64</v>
      </c>
      <c r="BY371">
        <v>224</v>
      </c>
      <c r="BZ371">
        <v>66</v>
      </c>
      <c r="CA371">
        <v>19</v>
      </c>
      <c r="CB371">
        <v>5</v>
      </c>
      <c r="CC371">
        <v>995</v>
      </c>
      <c r="CD371">
        <v>999</v>
      </c>
      <c r="CE371">
        <v>999</v>
      </c>
    </row>
    <row r="372" spans="16:83" x14ac:dyDescent="0.2">
      <c r="P372">
        <v>221</v>
      </c>
      <c r="Q372">
        <v>7040</v>
      </c>
      <c r="U372">
        <v>368</v>
      </c>
      <c r="V372">
        <v>8040</v>
      </c>
      <c r="BQ372">
        <v>225</v>
      </c>
      <c r="BR372">
        <v>9</v>
      </c>
      <c r="BS372">
        <v>3</v>
      </c>
      <c r="BT372">
        <v>20</v>
      </c>
      <c r="BU372">
        <v>3</v>
      </c>
      <c r="BV372">
        <v>108</v>
      </c>
      <c r="BY372">
        <v>225</v>
      </c>
      <c r="BZ372">
        <v>25</v>
      </c>
      <c r="CA372">
        <v>4</v>
      </c>
      <c r="CB372">
        <v>4</v>
      </c>
      <c r="CC372">
        <v>999</v>
      </c>
      <c r="CD372">
        <v>999</v>
      </c>
      <c r="CE372">
        <v>999</v>
      </c>
    </row>
    <row r="373" spans="16:83" x14ac:dyDescent="0.2">
      <c r="P373">
        <v>222</v>
      </c>
      <c r="Q373">
        <v>13340</v>
      </c>
      <c r="U373">
        <v>369</v>
      </c>
      <c r="V373">
        <v>6240</v>
      </c>
      <c r="BQ373">
        <v>226</v>
      </c>
      <c r="BR373">
        <v>11</v>
      </c>
      <c r="BS373">
        <v>3</v>
      </c>
      <c r="BT373">
        <v>27</v>
      </c>
      <c r="BU373">
        <v>6</v>
      </c>
      <c r="BV373">
        <v>110.41</v>
      </c>
      <c r="BY373">
        <v>226</v>
      </c>
      <c r="BZ373">
        <v>33</v>
      </c>
      <c r="CA373">
        <v>8</v>
      </c>
      <c r="CB373">
        <v>7</v>
      </c>
      <c r="CC373">
        <v>999</v>
      </c>
      <c r="CD373">
        <v>999</v>
      </c>
      <c r="CE373">
        <v>999</v>
      </c>
    </row>
    <row r="374" spans="16:83" x14ac:dyDescent="0.2">
      <c r="P374">
        <v>223</v>
      </c>
      <c r="Q374">
        <v>3640</v>
      </c>
      <c r="U374">
        <v>370</v>
      </c>
      <c r="V374">
        <v>11440</v>
      </c>
      <c r="BQ374">
        <v>227</v>
      </c>
      <c r="BR374">
        <v>9</v>
      </c>
      <c r="BS374">
        <v>3</v>
      </c>
      <c r="BT374">
        <v>25</v>
      </c>
      <c r="BU374">
        <v>6</v>
      </c>
      <c r="BV374">
        <v>114.17</v>
      </c>
      <c r="BY374">
        <v>227</v>
      </c>
      <c r="BZ374">
        <v>41</v>
      </c>
      <c r="CA374">
        <v>6</v>
      </c>
      <c r="CB374">
        <v>7</v>
      </c>
      <c r="CC374">
        <v>999</v>
      </c>
      <c r="CD374">
        <v>999</v>
      </c>
      <c r="CE374">
        <v>999</v>
      </c>
    </row>
    <row r="375" spans="16:83" x14ac:dyDescent="0.2">
      <c r="P375">
        <v>224</v>
      </c>
      <c r="Q375">
        <v>11040</v>
      </c>
      <c r="U375">
        <v>371</v>
      </c>
      <c r="V375">
        <v>6240</v>
      </c>
      <c r="BQ375">
        <v>228</v>
      </c>
      <c r="BR375">
        <v>18</v>
      </c>
      <c r="BS375">
        <v>4</v>
      </c>
      <c r="BT375">
        <v>37</v>
      </c>
      <c r="BU375">
        <v>15</v>
      </c>
      <c r="BV375">
        <v>112.11</v>
      </c>
      <c r="BY375">
        <v>228</v>
      </c>
      <c r="BZ375">
        <v>49</v>
      </c>
      <c r="CA375">
        <v>6</v>
      </c>
      <c r="CB375">
        <v>19</v>
      </c>
      <c r="CC375">
        <v>999</v>
      </c>
      <c r="CD375">
        <v>999</v>
      </c>
      <c r="CE375">
        <v>999</v>
      </c>
    </row>
    <row r="376" spans="16:83" x14ac:dyDescent="0.2">
      <c r="P376">
        <v>225</v>
      </c>
      <c r="Q376">
        <v>11040</v>
      </c>
      <c r="U376">
        <v>372</v>
      </c>
      <c r="V376">
        <v>3640</v>
      </c>
      <c r="BQ376">
        <v>229</v>
      </c>
      <c r="BR376">
        <v>19</v>
      </c>
      <c r="BS376">
        <v>3</v>
      </c>
      <c r="BT376">
        <v>47</v>
      </c>
      <c r="BU376">
        <v>16</v>
      </c>
      <c r="BV376">
        <v>104.32</v>
      </c>
      <c r="BY376">
        <v>229</v>
      </c>
      <c r="BZ376">
        <v>63</v>
      </c>
      <c r="CA376">
        <v>6</v>
      </c>
      <c r="CB376">
        <v>16</v>
      </c>
      <c r="CC376">
        <v>999</v>
      </c>
      <c r="CD376">
        <v>999</v>
      </c>
      <c r="CE376">
        <v>999</v>
      </c>
    </row>
    <row r="377" spans="16:83" x14ac:dyDescent="0.2">
      <c r="P377">
        <v>226</v>
      </c>
      <c r="Q377">
        <v>17740</v>
      </c>
      <c r="U377">
        <v>373</v>
      </c>
      <c r="V377">
        <v>4740</v>
      </c>
      <c r="BQ377">
        <v>230</v>
      </c>
      <c r="BR377">
        <v>11</v>
      </c>
      <c r="BS377">
        <v>3</v>
      </c>
      <c r="BT377">
        <v>32</v>
      </c>
      <c r="BU377">
        <v>7</v>
      </c>
      <c r="BV377">
        <v>95.93</v>
      </c>
      <c r="BY377">
        <v>230</v>
      </c>
      <c r="BZ377">
        <v>47</v>
      </c>
      <c r="CA377">
        <v>5</v>
      </c>
      <c r="CB377">
        <v>7</v>
      </c>
      <c r="CC377">
        <v>999</v>
      </c>
      <c r="CD377">
        <v>999</v>
      </c>
      <c r="CE377">
        <v>999</v>
      </c>
    </row>
    <row r="378" spans="16:83" x14ac:dyDescent="0.2">
      <c r="P378">
        <v>227</v>
      </c>
      <c r="Q378">
        <v>10440</v>
      </c>
      <c r="U378">
        <v>374</v>
      </c>
      <c r="V378">
        <v>5640</v>
      </c>
      <c r="BQ378">
        <v>231</v>
      </c>
      <c r="BR378">
        <v>7</v>
      </c>
      <c r="BS378">
        <v>2</v>
      </c>
      <c r="BT378">
        <v>19</v>
      </c>
      <c r="BU378">
        <v>4</v>
      </c>
      <c r="BV378">
        <v>121.03</v>
      </c>
      <c r="BY378">
        <v>231</v>
      </c>
      <c r="BZ378">
        <v>36</v>
      </c>
      <c r="CA378">
        <v>9</v>
      </c>
      <c r="CB378">
        <v>4</v>
      </c>
      <c r="CC378">
        <v>999</v>
      </c>
      <c r="CD378">
        <v>999</v>
      </c>
      <c r="CE378">
        <v>999</v>
      </c>
    </row>
    <row r="379" spans="16:83" x14ac:dyDescent="0.2">
      <c r="P379">
        <v>228</v>
      </c>
      <c r="Q379">
        <v>12740</v>
      </c>
      <c r="U379">
        <v>375</v>
      </c>
      <c r="V379">
        <v>10940</v>
      </c>
      <c r="BQ379">
        <v>232</v>
      </c>
      <c r="BR379">
        <v>7</v>
      </c>
      <c r="BS379">
        <v>2</v>
      </c>
      <c r="BT379">
        <v>28</v>
      </c>
      <c r="BU379">
        <v>5</v>
      </c>
      <c r="BV379">
        <v>121.36</v>
      </c>
      <c r="BY379">
        <v>232</v>
      </c>
      <c r="BZ379">
        <v>47</v>
      </c>
      <c r="CA379">
        <v>13</v>
      </c>
      <c r="CB379">
        <v>7</v>
      </c>
      <c r="CC379">
        <v>999</v>
      </c>
      <c r="CD379">
        <v>999</v>
      </c>
      <c r="CE379">
        <v>999</v>
      </c>
    </row>
    <row r="380" spans="16:83" x14ac:dyDescent="0.2">
      <c r="P380">
        <v>229</v>
      </c>
      <c r="Q380">
        <v>9840</v>
      </c>
      <c r="U380">
        <v>376</v>
      </c>
      <c r="V380">
        <v>24240</v>
      </c>
      <c r="BQ380">
        <v>233</v>
      </c>
      <c r="BR380">
        <v>18</v>
      </c>
      <c r="BS380">
        <v>3</v>
      </c>
      <c r="BT380">
        <v>66</v>
      </c>
      <c r="BU380">
        <v>9</v>
      </c>
      <c r="BV380">
        <v>151.65</v>
      </c>
      <c r="BY380">
        <v>233</v>
      </c>
      <c r="BZ380">
        <v>58</v>
      </c>
      <c r="CA380">
        <v>14</v>
      </c>
      <c r="CB380">
        <v>15</v>
      </c>
      <c r="CC380">
        <v>999</v>
      </c>
      <c r="CD380">
        <v>999</v>
      </c>
      <c r="CE380">
        <v>999</v>
      </c>
    </row>
    <row r="381" spans="16:83" x14ac:dyDescent="0.2">
      <c r="P381">
        <v>230</v>
      </c>
      <c r="Q381">
        <v>5840</v>
      </c>
      <c r="U381">
        <v>377</v>
      </c>
      <c r="V381">
        <v>6240</v>
      </c>
      <c r="BQ381">
        <v>234</v>
      </c>
      <c r="BR381">
        <v>60</v>
      </c>
      <c r="BS381">
        <v>5</v>
      </c>
      <c r="BT381">
        <v>129</v>
      </c>
      <c r="BU381">
        <v>44</v>
      </c>
      <c r="BV381">
        <v>113.09</v>
      </c>
      <c r="BY381">
        <v>234</v>
      </c>
      <c r="BZ381">
        <v>144</v>
      </c>
      <c r="CA381">
        <v>11</v>
      </c>
      <c r="CB381">
        <v>64</v>
      </c>
      <c r="CC381">
        <v>999</v>
      </c>
      <c r="CD381">
        <v>999</v>
      </c>
      <c r="CE381">
        <v>999</v>
      </c>
    </row>
    <row r="382" spans="16:83" x14ac:dyDescent="0.2">
      <c r="P382">
        <v>231</v>
      </c>
      <c r="Q382">
        <v>4440</v>
      </c>
      <c r="U382">
        <v>378</v>
      </c>
      <c r="V382">
        <v>16140</v>
      </c>
      <c r="BQ382">
        <v>235</v>
      </c>
      <c r="BR382">
        <v>69</v>
      </c>
      <c r="BS382">
        <v>4</v>
      </c>
      <c r="BT382">
        <v>87</v>
      </c>
      <c r="BU382">
        <v>33</v>
      </c>
      <c r="BV382">
        <v>110.95</v>
      </c>
      <c r="BY382">
        <v>235</v>
      </c>
      <c r="BZ382">
        <v>85</v>
      </c>
      <c r="CA382">
        <v>8</v>
      </c>
      <c r="CB382">
        <v>72</v>
      </c>
      <c r="CC382">
        <v>999</v>
      </c>
      <c r="CD382">
        <v>999</v>
      </c>
      <c r="CE382">
        <v>999</v>
      </c>
    </row>
    <row r="383" spans="16:83" x14ac:dyDescent="0.2">
      <c r="P383">
        <v>232</v>
      </c>
      <c r="Q383">
        <v>7940</v>
      </c>
      <c r="U383">
        <v>379</v>
      </c>
      <c r="V383">
        <v>8440</v>
      </c>
      <c r="BQ383">
        <v>236</v>
      </c>
      <c r="BR383">
        <v>10</v>
      </c>
      <c r="BS383">
        <v>3</v>
      </c>
      <c r="BT383">
        <v>54</v>
      </c>
      <c r="BU383">
        <v>7</v>
      </c>
      <c r="BV383">
        <v>104.61</v>
      </c>
      <c r="BY383">
        <v>236</v>
      </c>
      <c r="BZ383">
        <v>36</v>
      </c>
      <c r="CA383">
        <v>7</v>
      </c>
      <c r="CB383">
        <v>5</v>
      </c>
      <c r="CC383">
        <v>999</v>
      </c>
      <c r="CD383">
        <v>999</v>
      </c>
      <c r="CE383">
        <v>999</v>
      </c>
    </row>
    <row r="384" spans="16:83" x14ac:dyDescent="0.2">
      <c r="P384">
        <v>233</v>
      </c>
      <c r="Q384">
        <v>8040</v>
      </c>
      <c r="U384">
        <v>380</v>
      </c>
      <c r="V384">
        <v>9840</v>
      </c>
      <c r="BQ384">
        <v>237</v>
      </c>
      <c r="BR384">
        <v>5</v>
      </c>
      <c r="BS384">
        <v>5</v>
      </c>
      <c r="BT384">
        <v>19</v>
      </c>
      <c r="BU384">
        <v>3</v>
      </c>
      <c r="BV384">
        <v>97.12</v>
      </c>
      <c r="BY384">
        <v>237</v>
      </c>
      <c r="BZ384">
        <v>60</v>
      </c>
      <c r="CA384">
        <v>9</v>
      </c>
      <c r="CB384">
        <v>4</v>
      </c>
      <c r="CC384">
        <v>999</v>
      </c>
      <c r="CD384">
        <v>991</v>
      </c>
      <c r="CE384">
        <v>999</v>
      </c>
    </row>
    <row r="385" spans="16:83" x14ac:dyDescent="0.2">
      <c r="P385">
        <v>234</v>
      </c>
      <c r="Q385">
        <v>4440</v>
      </c>
      <c r="U385">
        <v>381</v>
      </c>
      <c r="V385">
        <v>13840</v>
      </c>
      <c r="BQ385">
        <v>238</v>
      </c>
      <c r="BR385">
        <v>11</v>
      </c>
      <c r="BS385">
        <v>6</v>
      </c>
      <c r="BT385">
        <v>14</v>
      </c>
      <c r="BU385">
        <v>2</v>
      </c>
      <c r="BV385">
        <v>86.4</v>
      </c>
      <c r="BY385">
        <v>238</v>
      </c>
      <c r="BZ385">
        <v>60</v>
      </c>
      <c r="CA385">
        <v>12</v>
      </c>
      <c r="CB385">
        <v>7</v>
      </c>
      <c r="CC385">
        <v>999</v>
      </c>
      <c r="CD385">
        <v>999</v>
      </c>
      <c r="CE385">
        <v>999</v>
      </c>
    </row>
    <row r="386" spans="16:83" x14ac:dyDescent="0.2">
      <c r="P386">
        <v>235</v>
      </c>
      <c r="Q386">
        <v>6240</v>
      </c>
      <c r="U386">
        <v>382</v>
      </c>
      <c r="V386">
        <v>12640</v>
      </c>
      <c r="BQ386">
        <v>239</v>
      </c>
      <c r="BR386">
        <v>161</v>
      </c>
      <c r="BS386">
        <v>35</v>
      </c>
      <c r="BT386">
        <v>37</v>
      </c>
      <c r="BU386">
        <v>10</v>
      </c>
      <c r="BV386">
        <v>109.16</v>
      </c>
      <c r="BY386">
        <v>239</v>
      </c>
      <c r="BZ386">
        <v>39</v>
      </c>
      <c r="CA386">
        <v>6</v>
      </c>
      <c r="CB386">
        <v>31</v>
      </c>
      <c r="CC386">
        <v>999</v>
      </c>
      <c r="CD386">
        <v>999</v>
      </c>
      <c r="CE386">
        <v>999</v>
      </c>
    </row>
    <row r="387" spans="16:83" x14ac:dyDescent="0.2">
      <c r="P387">
        <v>236</v>
      </c>
      <c r="Q387">
        <v>6540</v>
      </c>
      <c r="U387">
        <v>383</v>
      </c>
      <c r="V387">
        <v>11740</v>
      </c>
      <c r="BQ387">
        <v>240</v>
      </c>
      <c r="BR387">
        <v>11</v>
      </c>
      <c r="BS387">
        <v>11</v>
      </c>
      <c r="BT387">
        <v>18</v>
      </c>
      <c r="BU387">
        <v>2</v>
      </c>
      <c r="BV387">
        <v>117</v>
      </c>
      <c r="BY387">
        <v>240</v>
      </c>
      <c r="BZ387">
        <v>30</v>
      </c>
      <c r="CA387">
        <v>8</v>
      </c>
      <c r="CB387">
        <v>6</v>
      </c>
      <c r="CC387">
        <v>999</v>
      </c>
      <c r="CD387">
        <v>999</v>
      </c>
      <c r="CE387">
        <v>999</v>
      </c>
    </row>
    <row r="388" spans="16:83" x14ac:dyDescent="0.2">
      <c r="P388">
        <v>237</v>
      </c>
      <c r="Q388">
        <v>6640</v>
      </c>
      <c r="U388">
        <v>384</v>
      </c>
      <c r="V388">
        <v>12440</v>
      </c>
      <c r="BQ388">
        <v>241</v>
      </c>
      <c r="BR388">
        <v>12</v>
      </c>
      <c r="BS388">
        <v>9</v>
      </c>
      <c r="BT388">
        <v>18</v>
      </c>
      <c r="BU388">
        <v>2</v>
      </c>
      <c r="BV388">
        <v>122</v>
      </c>
      <c r="BY388">
        <v>241</v>
      </c>
      <c r="BZ388">
        <v>25</v>
      </c>
      <c r="CA388">
        <v>5</v>
      </c>
      <c r="CB388">
        <v>9</v>
      </c>
      <c r="CC388">
        <v>999</v>
      </c>
      <c r="CD388">
        <v>999</v>
      </c>
      <c r="CE388">
        <v>999</v>
      </c>
    </row>
    <row r="389" spans="16:83" x14ac:dyDescent="0.2">
      <c r="P389">
        <v>238</v>
      </c>
      <c r="Q389">
        <v>6540</v>
      </c>
      <c r="U389">
        <v>385</v>
      </c>
      <c r="V389">
        <v>11240</v>
      </c>
      <c r="BQ389">
        <v>242</v>
      </c>
      <c r="BR389">
        <v>21</v>
      </c>
      <c r="BS389">
        <v>6</v>
      </c>
      <c r="BT389">
        <v>19</v>
      </c>
      <c r="BU389">
        <v>6</v>
      </c>
      <c r="BV389">
        <v>133.44999999999999</v>
      </c>
      <c r="BY389">
        <v>242</v>
      </c>
      <c r="BZ389">
        <v>47</v>
      </c>
      <c r="CA389">
        <v>5</v>
      </c>
      <c r="CB389">
        <v>64</v>
      </c>
      <c r="CC389">
        <v>999</v>
      </c>
      <c r="CD389">
        <v>999</v>
      </c>
      <c r="CE389">
        <v>999</v>
      </c>
    </row>
    <row r="390" spans="16:83" x14ac:dyDescent="0.2">
      <c r="P390">
        <v>239</v>
      </c>
      <c r="Q390">
        <v>6040</v>
      </c>
      <c r="U390">
        <v>386</v>
      </c>
      <c r="V390">
        <v>19140</v>
      </c>
      <c r="BQ390">
        <v>243</v>
      </c>
      <c r="BR390">
        <v>23</v>
      </c>
      <c r="BS390">
        <v>7</v>
      </c>
      <c r="BT390">
        <v>38</v>
      </c>
      <c r="BU390">
        <v>11</v>
      </c>
      <c r="BV390">
        <v>115</v>
      </c>
      <c r="BY390">
        <v>243</v>
      </c>
      <c r="BZ390">
        <v>55</v>
      </c>
      <c r="CA390">
        <v>6</v>
      </c>
      <c r="CB390">
        <v>14</v>
      </c>
      <c r="CC390">
        <v>999</v>
      </c>
      <c r="CD390">
        <v>999</v>
      </c>
      <c r="CE390">
        <v>999</v>
      </c>
    </row>
    <row r="391" spans="16:83" x14ac:dyDescent="0.2">
      <c r="P391">
        <v>240</v>
      </c>
      <c r="Q391">
        <v>4240</v>
      </c>
      <c r="U391">
        <v>387</v>
      </c>
      <c r="V391">
        <v>11140</v>
      </c>
      <c r="BQ391">
        <v>244</v>
      </c>
      <c r="BR391">
        <v>18</v>
      </c>
      <c r="BS391">
        <v>7</v>
      </c>
      <c r="BT391">
        <v>31</v>
      </c>
      <c r="BU391">
        <v>7</v>
      </c>
      <c r="BV391">
        <v>100</v>
      </c>
      <c r="BY391">
        <v>244</v>
      </c>
      <c r="BZ391">
        <v>49</v>
      </c>
      <c r="CA391">
        <v>5</v>
      </c>
      <c r="CB391">
        <v>11</v>
      </c>
      <c r="CC391">
        <v>999</v>
      </c>
      <c r="CD391">
        <v>991</v>
      </c>
      <c r="CE391">
        <v>999</v>
      </c>
    </row>
    <row r="392" spans="16:83" x14ac:dyDescent="0.2">
      <c r="P392">
        <v>241</v>
      </c>
      <c r="Q392">
        <v>5040</v>
      </c>
      <c r="U392">
        <v>388</v>
      </c>
      <c r="V392">
        <v>10040</v>
      </c>
      <c r="BQ392">
        <v>245</v>
      </c>
      <c r="BR392">
        <v>23</v>
      </c>
      <c r="BS392">
        <v>7</v>
      </c>
      <c r="BT392">
        <v>28</v>
      </c>
      <c r="BU392">
        <v>7</v>
      </c>
      <c r="BV392">
        <v>82.48</v>
      </c>
      <c r="BY392">
        <v>245</v>
      </c>
      <c r="BZ392">
        <v>55</v>
      </c>
      <c r="CA392">
        <v>6</v>
      </c>
      <c r="CB392">
        <v>17</v>
      </c>
      <c r="CC392">
        <v>999</v>
      </c>
      <c r="CD392">
        <v>999</v>
      </c>
      <c r="CE392">
        <v>999</v>
      </c>
    </row>
    <row r="393" spans="16:83" x14ac:dyDescent="0.2">
      <c r="P393">
        <v>242</v>
      </c>
      <c r="Q393">
        <v>5040</v>
      </c>
      <c r="U393">
        <v>389</v>
      </c>
      <c r="V393">
        <v>13540</v>
      </c>
      <c r="BQ393">
        <v>246</v>
      </c>
      <c r="BR393">
        <v>15</v>
      </c>
      <c r="BS393">
        <v>7</v>
      </c>
      <c r="BT393">
        <v>28</v>
      </c>
      <c r="BU393">
        <v>6</v>
      </c>
      <c r="BV393">
        <v>115.9</v>
      </c>
      <c r="BY393">
        <v>246</v>
      </c>
      <c r="BZ393">
        <v>39</v>
      </c>
      <c r="CA393">
        <v>6</v>
      </c>
      <c r="CB393">
        <v>7</v>
      </c>
      <c r="CC393">
        <v>999</v>
      </c>
      <c r="CD393">
        <v>999</v>
      </c>
      <c r="CE393">
        <v>999</v>
      </c>
    </row>
    <row r="394" spans="16:83" x14ac:dyDescent="0.2">
      <c r="P394">
        <v>243</v>
      </c>
      <c r="Q394">
        <v>6640</v>
      </c>
      <c r="U394">
        <v>390</v>
      </c>
      <c r="V394">
        <v>12440</v>
      </c>
      <c r="BQ394">
        <v>247</v>
      </c>
      <c r="BR394">
        <v>18</v>
      </c>
      <c r="BS394">
        <v>7</v>
      </c>
      <c r="BT394">
        <v>30</v>
      </c>
      <c r="BU394">
        <v>7</v>
      </c>
      <c r="BV394">
        <v>100</v>
      </c>
      <c r="BY394">
        <v>247</v>
      </c>
      <c r="BZ394">
        <v>52</v>
      </c>
      <c r="CA394">
        <v>10</v>
      </c>
      <c r="CB394">
        <v>12</v>
      </c>
      <c r="CC394">
        <v>999</v>
      </c>
      <c r="CD394">
        <v>999</v>
      </c>
      <c r="CE394">
        <v>999</v>
      </c>
    </row>
    <row r="395" spans="16:83" x14ac:dyDescent="0.2">
      <c r="P395">
        <v>244</v>
      </c>
      <c r="Q395">
        <v>4940</v>
      </c>
      <c r="U395">
        <v>391</v>
      </c>
      <c r="V395">
        <v>10240</v>
      </c>
      <c r="BQ395">
        <v>248</v>
      </c>
      <c r="BR395">
        <v>28</v>
      </c>
      <c r="BS395">
        <v>9</v>
      </c>
      <c r="BT395">
        <v>56</v>
      </c>
      <c r="BU395">
        <v>13</v>
      </c>
      <c r="BV395">
        <v>153.97</v>
      </c>
      <c r="BY395">
        <v>248</v>
      </c>
      <c r="BZ395">
        <v>71</v>
      </c>
      <c r="CA395">
        <v>11</v>
      </c>
      <c r="CB395">
        <v>23</v>
      </c>
      <c r="CC395">
        <v>999</v>
      </c>
      <c r="CD395">
        <v>999</v>
      </c>
      <c r="CE395">
        <v>999</v>
      </c>
    </row>
    <row r="396" spans="16:83" x14ac:dyDescent="0.2">
      <c r="P396">
        <v>245</v>
      </c>
      <c r="Q396">
        <v>9740</v>
      </c>
      <c r="U396">
        <v>392</v>
      </c>
      <c r="V396">
        <v>23740</v>
      </c>
      <c r="BQ396">
        <v>249</v>
      </c>
      <c r="BR396">
        <v>30</v>
      </c>
      <c r="BS396">
        <v>7</v>
      </c>
      <c r="BT396">
        <v>41</v>
      </c>
      <c r="BU396">
        <v>9</v>
      </c>
      <c r="BV396">
        <v>130.09</v>
      </c>
      <c r="BY396">
        <v>249</v>
      </c>
      <c r="BZ396">
        <v>90</v>
      </c>
      <c r="CA396">
        <v>8</v>
      </c>
      <c r="CB396">
        <v>23</v>
      </c>
      <c r="CC396">
        <v>999</v>
      </c>
      <c r="CD396">
        <v>999</v>
      </c>
      <c r="CE396">
        <v>999</v>
      </c>
    </row>
    <row r="397" spans="16:83" x14ac:dyDescent="0.2">
      <c r="P397">
        <v>246</v>
      </c>
      <c r="Q397">
        <v>6440</v>
      </c>
      <c r="U397">
        <v>393</v>
      </c>
      <c r="V397">
        <v>11740</v>
      </c>
      <c r="BQ397">
        <v>250</v>
      </c>
      <c r="BR397">
        <v>30</v>
      </c>
      <c r="BS397">
        <v>7</v>
      </c>
      <c r="BT397">
        <v>57</v>
      </c>
      <c r="BU397">
        <v>12</v>
      </c>
      <c r="BV397">
        <v>122.9</v>
      </c>
      <c r="BY397">
        <v>250</v>
      </c>
      <c r="BZ397">
        <v>74</v>
      </c>
      <c r="CA397">
        <v>9</v>
      </c>
      <c r="CB397">
        <v>30</v>
      </c>
      <c r="CC397">
        <v>999</v>
      </c>
      <c r="CD397">
        <v>999</v>
      </c>
      <c r="CE397">
        <v>999</v>
      </c>
    </row>
    <row r="398" spans="16:83" x14ac:dyDescent="0.2">
      <c r="P398">
        <v>247</v>
      </c>
      <c r="Q398">
        <v>8540</v>
      </c>
      <c r="U398">
        <v>394</v>
      </c>
      <c r="V398">
        <v>9140</v>
      </c>
      <c r="BQ398">
        <v>251</v>
      </c>
      <c r="BR398">
        <v>25</v>
      </c>
      <c r="BS398">
        <v>9</v>
      </c>
      <c r="BT398">
        <v>104</v>
      </c>
      <c r="BU398">
        <v>13</v>
      </c>
      <c r="BV398">
        <v>153.53</v>
      </c>
      <c r="BY398">
        <v>251</v>
      </c>
      <c r="BZ398">
        <v>77</v>
      </c>
      <c r="CA398">
        <v>9</v>
      </c>
      <c r="CB398">
        <v>18</v>
      </c>
      <c r="CC398">
        <v>999</v>
      </c>
      <c r="CD398">
        <v>999</v>
      </c>
      <c r="CE398">
        <v>999</v>
      </c>
    </row>
    <row r="399" spans="16:83" x14ac:dyDescent="0.2">
      <c r="P399">
        <v>248</v>
      </c>
      <c r="Q399">
        <v>5340</v>
      </c>
      <c r="U399">
        <v>395</v>
      </c>
      <c r="V399">
        <v>15840</v>
      </c>
      <c r="BQ399">
        <v>252</v>
      </c>
      <c r="BR399">
        <v>24</v>
      </c>
      <c r="BS399">
        <v>8</v>
      </c>
      <c r="BT399">
        <v>50</v>
      </c>
      <c r="BU399">
        <v>10</v>
      </c>
      <c r="BV399">
        <v>132.78</v>
      </c>
      <c r="BY399">
        <v>252</v>
      </c>
      <c r="BZ399">
        <v>93</v>
      </c>
      <c r="CA399">
        <v>9</v>
      </c>
      <c r="CB399">
        <v>19</v>
      </c>
      <c r="CC399">
        <v>999</v>
      </c>
      <c r="CD399">
        <v>999</v>
      </c>
      <c r="CE399">
        <v>999</v>
      </c>
    </row>
    <row r="400" spans="16:83" x14ac:dyDescent="0.2">
      <c r="P400">
        <v>249</v>
      </c>
      <c r="Q400">
        <v>5740</v>
      </c>
      <c r="U400">
        <v>396</v>
      </c>
      <c r="V400">
        <v>4540</v>
      </c>
      <c r="BQ400">
        <v>253</v>
      </c>
      <c r="BR400">
        <v>17</v>
      </c>
      <c r="BS400">
        <v>5</v>
      </c>
      <c r="BT400">
        <v>74</v>
      </c>
      <c r="BU400">
        <v>15</v>
      </c>
      <c r="BV400">
        <v>109.02</v>
      </c>
      <c r="BY400">
        <v>253</v>
      </c>
      <c r="BZ400">
        <v>95</v>
      </c>
      <c r="CA400">
        <v>11</v>
      </c>
      <c r="CB400">
        <v>20</v>
      </c>
      <c r="CC400">
        <v>999</v>
      </c>
      <c r="CD400">
        <v>999</v>
      </c>
      <c r="CE400">
        <v>999</v>
      </c>
    </row>
    <row r="401" spans="16:83" x14ac:dyDescent="0.2">
      <c r="P401">
        <v>250</v>
      </c>
      <c r="Q401">
        <v>7940</v>
      </c>
      <c r="U401">
        <v>397</v>
      </c>
      <c r="V401">
        <v>9240</v>
      </c>
      <c r="BQ401">
        <v>254</v>
      </c>
      <c r="BR401">
        <v>21</v>
      </c>
      <c r="BS401">
        <v>2</v>
      </c>
      <c r="BT401">
        <v>33</v>
      </c>
      <c r="BU401">
        <v>14</v>
      </c>
      <c r="BV401">
        <v>108.2</v>
      </c>
      <c r="BY401">
        <v>254</v>
      </c>
      <c r="BZ401">
        <v>90</v>
      </c>
      <c r="CA401">
        <v>7</v>
      </c>
      <c r="CB401">
        <v>22</v>
      </c>
      <c r="CC401">
        <v>999</v>
      </c>
      <c r="CD401">
        <v>999</v>
      </c>
      <c r="CE401">
        <v>999</v>
      </c>
    </row>
    <row r="402" spans="16:83" x14ac:dyDescent="0.2">
      <c r="P402">
        <v>251</v>
      </c>
      <c r="Q402">
        <v>6840</v>
      </c>
      <c r="U402">
        <v>398</v>
      </c>
      <c r="V402">
        <v>12540</v>
      </c>
      <c r="BQ402">
        <v>255</v>
      </c>
      <c r="BR402">
        <v>56</v>
      </c>
      <c r="BS402">
        <v>6</v>
      </c>
      <c r="BT402">
        <v>50</v>
      </c>
      <c r="BU402">
        <v>21</v>
      </c>
      <c r="BV402">
        <v>100.37</v>
      </c>
      <c r="BY402">
        <v>255</v>
      </c>
      <c r="BZ402">
        <v>125</v>
      </c>
      <c r="CA402">
        <v>4</v>
      </c>
      <c r="CB402">
        <v>47</v>
      </c>
      <c r="CC402">
        <v>999</v>
      </c>
      <c r="CD402">
        <v>999</v>
      </c>
      <c r="CE402">
        <v>999</v>
      </c>
    </row>
    <row r="403" spans="16:83" x14ac:dyDescent="0.2">
      <c r="P403">
        <v>252</v>
      </c>
      <c r="Q403">
        <v>6940</v>
      </c>
      <c r="U403">
        <v>399</v>
      </c>
      <c r="V403">
        <v>9140</v>
      </c>
      <c r="BQ403">
        <v>256</v>
      </c>
      <c r="BR403">
        <v>11</v>
      </c>
      <c r="BS403">
        <v>7</v>
      </c>
      <c r="BT403">
        <v>22</v>
      </c>
      <c r="BU403">
        <v>3</v>
      </c>
      <c r="BV403">
        <v>110</v>
      </c>
      <c r="BY403">
        <v>256</v>
      </c>
      <c r="BZ403">
        <v>41</v>
      </c>
      <c r="CA403">
        <v>5</v>
      </c>
      <c r="CB403">
        <v>10</v>
      </c>
      <c r="CC403">
        <v>999</v>
      </c>
      <c r="CD403">
        <v>999</v>
      </c>
      <c r="CE403">
        <v>999</v>
      </c>
    </row>
    <row r="404" spans="16:83" x14ac:dyDescent="0.2">
      <c r="P404">
        <v>253</v>
      </c>
      <c r="Q404">
        <v>3440</v>
      </c>
      <c r="U404">
        <v>400</v>
      </c>
      <c r="V404">
        <v>8040</v>
      </c>
      <c r="BQ404">
        <v>257</v>
      </c>
      <c r="BR404">
        <v>8</v>
      </c>
      <c r="BS404">
        <v>5</v>
      </c>
      <c r="BT404">
        <v>27</v>
      </c>
      <c r="BU404">
        <v>5</v>
      </c>
      <c r="BV404">
        <v>108.86</v>
      </c>
      <c r="BY404">
        <v>257</v>
      </c>
      <c r="BZ404">
        <v>66</v>
      </c>
      <c r="CA404">
        <v>8</v>
      </c>
      <c r="CB404">
        <v>6</v>
      </c>
      <c r="CC404">
        <v>999</v>
      </c>
      <c r="CD404">
        <v>999</v>
      </c>
      <c r="CE404">
        <v>999</v>
      </c>
    </row>
    <row r="405" spans="16:83" x14ac:dyDescent="0.2">
      <c r="P405">
        <v>254</v>
      </c>
      <c r="Q405">
        <v>3840</v>
      </c>
      <c r="U405">
        <v>401</v>
      </c>
      <c r="V405">
        <v>6740</v>
      </c>
      <c r="BQ405">
        <v>258</v>
      </c>
      <c r="BR405">
        <v>4</v>
      </c>
      <c r="BS405">
        <v>6</v>
      </c>
      <c r="BT405">
        <v>18</v>
      </c>
      <c r="BU405">
        <v>3</v>
      </c>
      <c r="BV405">
        <v>92.38</v>
      </c>
      <c r="BY405">
        <v>258</v>
      </c>
      <c r="BZ405">
        <v>25</v>
      </c>
      <c r="CA405">
        <v>8</v>
      </c>
      <c r="CB405">
        <v>3</v>
      </c>
      <c r="CC405">
        <v>999</v>
      </c>
      <c r="CD405">
        <v>999</v>
      </c>
      <c r="CE405">
        <v>999</v>
      </c>
    </row>
    <row r="406" spans="16:83" x14ac:dyDescent="0.2">
      <c r="P406">
        <v>255</v>
      </c>
      <c r="Q406">
        <v>9040</v>
      </c>
      <c r="U406">
        <v>402</v>
      </c>
      <c r="V406">
        <v>4740</v>
      </c>
      <c r="BQ406">
        <v>259</v>
      </c>
      <c r="BR406">
        <v>20</v>
      </c>
      <c r="BS406">
        <v>6</v>
      </c>
      <c r="BT406">
        <v>50</v>
      </c>
      <c r="BU406">
        <v>7</v>
      </c>
      <c r="BV406">
        <v>129.6</v>
      </c>
      <c r="BY406">
        <v>259</v>
      </c>
      <c r="BZ406">
        <v>47</v>
      </c>
      <c r="CA406">
        <v>12</v>
      </c>
      <c r="CB406">
        <v>21</v>
      </c>
      <c r="CC406">
        <v>999</v>
      </c>
      <c r="CD406">
        <v>999</v>
      </c>
      <c r="CE406">
        <v>999</v>
      </c>
    </row>
    <row r="407" spans="16:83" x14ac:dyDescent="0.2">
      <c r="P407">
        <v>256</v>
      </c>
      <c r="Q407">
        <v>2340</v>
      </c>
      <c r="U407">
        <v>403</v>
      </c>
      <c r="V407">
        <v>18240</v>
      </c>
      <c r="BQ407">
        <v>260</v>
      </c>
      <c r="BR407">
        <v>40</v>
      </c>
      <c r="BS407">
        <v>7</v>
      </c>
      <c r="BT407">
        <v>28</v>
      </c>
      <c r="BU407">
        <v>13</v>
      </c>
      <c r="BV407">
        <v>112.42</v>
      </c>
      <c r="BY407">
        <v>260</v>
      </c>
      <c r="BZ407">
        <v>47</v>
      </c>
      <c r="CA407">
        <v>10</v>
      </c>
      <c r="CB407">
        <v>45</v>
      </c>
      <c r="CC407">
        <v>999</v>
      </c>
      <c r="CD407">
        <v>999</v>
      </c>
      <c r="CE407">
        <v>999</v>
      </c>
    </row>
    <row r="408" spans="16:83" x14ac:dyDescent="0.2">
      <c r="P408">
        <v>257</v>
      </c>
      <c r="Q408">
        <v>4940</v>
      </c>
      <c r="U408">
        <v>404</v>
      </c>
      <c r="V408">
        <v>9240</v>
      </c>
      <c r="BQ408">
        <v>261</v>
      </c>
      <c r="BR408">
        <v>82</v>
      </c>
      <c r="BS408">
        <v>9</v>
      </c>
      <c r="BT408">
        <v>35</v>
      </c>
      <c r="BU408">
        <v>20</v>
      </c>
      <c r="BV408">
        <v>98.6</v>
      </c>
      <c r="BY408">
        <v>261</v>
      </c>
      <c r="BZ408">
        <v>90</v>
      </c>
      <c r="CA408">
        <v>6</v>
      </c>
      <c r="CB408">
        <v>57</v>
      </c>
      <c r="CC408">
        <v>999</v>
      </c>
      <c r="CD408">
        <v>999</v>
      </c>
      <c r="CE408">
        <v>999</v>
      </c>
    </row>
    <row r="409" spans="16:83" x14ac:dyDescent="0.2">
      <c r="P409">
        <v>258</v>
      </c>
      <c r="Q409">
        <v>7940</v>
      </c>
      <c r="U409">
        <v>405</v>
      </c>
      <c r="V409">
        <v>1640</v>
      </c>
      <c r="BQ409">
        <v>262</v>
      </c>
      <c r="BR409">
        <v>30</v>
      </c>
      <c r="BS409">
        <v>10</v>
      </c>
      <c r="BT409">
        <v>27</v>
      </c>
      <c r="BU409">
        <v>5</v>
      </c>
      <c r="BV409">
        <v>101.56</v>
      </c>
      <c r="BY409">
        <v>262</v>
      </c>
      <c r="BZ409">
        <v>49</v>
      </c>
      <c r="CA409">
        <v>9</v>
      </c>
      <c r="CB409">
        <v>20</v>
      </c>
      <c r="CC409">
        <v>999</v>
      </c>
      <c r="CD409">
        <v>999</v>
      </c>
      <c r="CE409">
        <v>999</v>
      </c>
    </row>
    <row r="410" spans="16:83" x14ac:dyDescent="0.2">
      <c r="P410">
        <v>259</v>
      </c>
      <c r="Q410">
        <v>4140</v>
      </c>
      <c r="U410">
        <v>406</v>
      </c>
      <c r="V410">
        <v>3440</v>
      </c>
      <c r="BQ410">
        <v>263</v>
      </c>
      <c r="BR410">
        <v>12</v>
      </c>
      <c r="BS410">
        <v>6</v>
      </c>
      <c r="BT410">
        <v>16</v>
      </c>
      <c r="BU410">
        <v>3</v>
      </c>
      <c r="BV410">
        <v>110.85</v>
      </c>
      <c r="BY410">
        <v>263</v>
      </c>
      <c r="BZ410">
        <v>39</v>
      </c>
      <c r="CA410">
        <v>10</v>
      </c>
      <c r="CB410">
        <v>8</v>
      </c>
      <c r="CC410">
        <v>999</v>
      </c>
      <c r="CD410">
        <v>999</v>
      </c>
      <c r="CE410">
        <v>999</v>
      </c>
    </row>
    <row r="411" spans="16:83" x14ac:dyDescent="0.2">
      <c r="P411">
        <v>260</v>
      </c>
      <c r="Q411">
        <v>3940</v>
      </c>
      <c r="U411">
        <v>407</v>
      </c>
      <c r="V411">
        <v>4940</v>
      </c>
      <c r="BQ411">
        <v>264</v>
      </c>
      <c r="BR411">
        <v>9</v>
      </c>
      <c r="BS411">
        <v>5</v>
      </c>
      <c r="BT411">
        <v>12</v>
      </c>
      <c r="BU411">
        <v>4</v>
      </c>
      <c r="BV411">
        <v>101.86</v>
      </c>
      <c r="BY411">
        <v>264</v>
      </c>
      <c r="BZ411">
        <v>41</v>
      </c>
      <c r="CA411">
        <v>10</v>
      </c>
      <c r="CB411">
        <v>6</v>
      </c>
      <c r="CC411">
        <v>999</v>
      </c>
      <c r="CD411">
        <v>999</v>
      </c>
      <c r="CE411">
        <v>999</v>
      </c>
    </row>
    <row r="412" spans="16:83" x14ac:dyDescent="0.2">
      <c r="P412">
        <v>261</v>
      </c>
      <c r="Q412">
        <v>3340</v>
      </c>
      <c r="U412">
        <v>408</v>
      </c>
      <c r="V412">
        <v>5840</v>
      </c>
      <c r="BQ412">
        <v>265</v>
      </c>
      <c r="BR412">
        <v>31</v>
      </c>
      <c r="BS412">
        <v>6</v>
      </c>
      <c r="BT412">
        <v>46</v>
      </c>
      <c r="BU412">
        <v>10</v>
      </c>
      <c r="BV412">
        <v>129.6</v>
      </c>
      <c r="BY412">
        <v>265</v>
      </c>
      <c r="BZ412">
        <v>39</v>
      </c>
      <c r="CA412">
        <v>9</v>
      </c>
      <c r="CB412">
        <v>19</v>
      </c>
      <c r="CC412">
        <v>999</v>
      </c>
      <c r="CD412">
        <v>999</v>
      </c>
      <c r="CE412">
        <v>999</v>
      </c>
    </row>
    <row r="413" spans="16:83" x14ac:dyDescent="0.2">
      <c r="P413">
        <v>262</v>
      </c>
      <c r="Q413">
        <v>6240</v>
      </c>
      <c r="U413">
        <v>409</v>
      </c>
      <c r="V413">
        <v>7440</v>
      </c>
      <c r="BQ413">
        <v>266</v>
      </c>
      <c r="BR413">
        <v>32</v>
      </c>
      <c r="BS413">
        <v>7</v>
      </c>
      <c r="BT413">
        <v>67</v>
      </c>
      <c r="BU413">
        <v>11</v>
      </c>
      <c r="BV413">
        <v>118.75</v>
      </c>
      <c r="BY413">
        <v>266</v>
      </c>
      <c r="BZ413">
        <v>44</v>
      </c>
      <c r="CA413">
        <v>22</v>
      </c>
      <c r="CB413">
        <v>24</v>
      </c>
      <c r="CC413">
        <v>999</v>
      </c>
      <c r="CD413">
        <v>999</v>
      </c>
      <c r="CE413">
        <v>999</v>
      </c>
    </row>
    <row r="414" spans="16:83" x14ac:dyDescent="0.2">
      <c r="P414">
        <v>263</v>
      </c>
      <c r="Q414">
        <v>6040</v>
      </c>
      <c r="U414">
        <v>410</v>
      </c>
      <c r="V414">
        <v>14640</v>
      </c>
      <c r="BQ414">
        <v>267</v>
      </c>
      <c r="BR414">
        <v>4</v>
      </c>
      <c r="BS414">
        <v>3</v>
      </c>
      <c r="BT414">
        <v>29</v>
      </c>
      <c r="BU414">
        <v>5</v>
      </c>
      <c r="BV414">
        <v>118.6</v>
      </c>
      <c r="BY414">
        <v>267</v>
      </c>
      <c r="BZ414">
        <v>30</v>
      </c>
      <c r="CA414">
        <v>10</v>
      </c>
      <c r="CB414">
        <v>4</v>
      </c>
      <c r="CC414">
        <v>999</v>
      </c>
      <c r="CD414">
        <v>999</v>
      </c>
      <c r="CE414">
        <v>999</v>
      </c>
    </row>
    <row r="415" spans="16:83" x14ac:dyDescent="0.2">
      <c r="P415">
        <v>264</v>
      </c>
      <c r="Q415">
        <v>5540</v>
      </c>
      <c r="U415">
        <v>411</v>
      </c>
      <c r="V415">
        <v>8640</v>
      </c>
      <c r="BQ415">
        <v>268</v>
      </c>
      <c r="BR415">
        <v>3</v>
      </c>
      <c r="BS415">
        <v>3</v>
      </c>
      <c r="BT415">
        <v>34</v>
      </c>
      <c r="BU415">
        <v>6</v>
      </c>
      <c r="BV415">
        <v>109.86</v>
      </c>
      <c r="BY415">
        <v>268</v>
      </c>
      <c r="BZ415">
        <v>49</v>
      </c>
      <c r="CA415">
        <v>9</v>
      </c>
      <c r="CB415">
        <v>10</v>
      </c>
      <c r="CC415">
        <v>999</v>
      </c>
      <c r="CD415">
        <v>999</v>
      </c>
      <c r="CE415">
        <v>999</v>
      </c>
    </row>
    <row r="416" spans="16:83" x14ac:dyDescent="0.2">
      <c r="P416">
        <v>265</v>
      </c>
      <c r="Q416">
        <v>3640</v>
      </c>
      <c r="U416">
        <v>412</v>
      </c>
      <c r="V416">
        <v>10640</v>
      </c>
      <c r="BQ416">
        <v>269</v>
      </c>
      <c r="BR416">
        <v>27</v>
      </c>
      <c r="BS416">
        <v>7</v>
      </c>
      <c r="BT416">
        <v>49</v>
      </c>
      <c r="BU416">
        <v>14</v>
      </c>
      <c r="BV416">
        <v>107.17</v>
      </c>
      <c r="BY416">
        <v>269</v>
      </c>
      <c r="BZ416">
        <v>101</v>
      </c>
      <c r="CA416">
        <v>6</v>
      </c>
      <c r="CB416">
        <v>24</v>
      </c>
      <c r="CC416">
        <v>999</v>
      </c>
      <c r="CD416">
        <v>999</v>
      </c>
      <c r="CE416">
        <v>999</v>
      </c>
    </row>
    <row r="417" spans="16:83" x14ac:dyDescent="0.2">
      <c r="P417">
        <v>266</v>
      </c>
      <c r="Q417">
        <v>5440</v>
      </c>
      <c r="U417">
        <v>413</v>
      </c>
      <c r="V417">
        <v>14640</v>
      </c>
      <c r="BQ417">
        <v>270</v>
      </c>
      <c r="BR417">
        <v>23</v>
      </c>
      <c r="BS417">
        <v>6</v>
      </c>
      <c r="BT417">
        <v>148</v>
      </c>
      <c r="BU417">
        <v>24</v>
      </c>
      <c r="BV417">
        <v>113</v>
      </c>
      <c r="BY417">
        <v>270</v>
      </c>
      <c r="BZ417">
        <v>58</v>
      </c>
      <c r="CA417">
        <v>11</v>
      </c>
      <c r="CB417">
        <v>17</v>
      </c>
      <c r="CC417">
        <v>999</v>
      </c>
      <c r="CD417">
        <v>999</v>
      </c>
      <c r="CE417">
        <v>999</v>
      </c>
    </row>
    <row r="418" spans="16:83" x14ac:dyDescent="0.2">
      <c r="P418">
        <v>267</v>
      </c>
      <c r="Q418">
        <v>3240</v>
      </c>
      <c r="U418">
        <v>414</v>
      </c>
      <c r="V418">
        <v>7640</v>
      </c>
      <c r="BQ418">
        <v>271</v>
      </c>
      <c r="BR418">
        <v>6</v>
      </c>
      <c r="BS418">
        <v>4</v>
      </c>
      <c r="BT418">
        <v>84</v>
      </c>
      <c r="BU418">
        <v>8</v>
      </c>
      <c r="BV418">
        <v>105.12</v>
      </c>
      <c r="BY418">
        <v>271</v>
      </c>
      <c r="BZ418">
        <v>55</v>
      </c>
      <c r="CA418">
        <v>12</v>
      </c>
      <c r="CB418">
        <v>11</v>
      </c>
      <c r="CC418">
        <v>999</v>
      </c>
      <c r="CD418">
        <v>999</v>
      </c>
      <c r="CE418">
        <v>999</v>
      </c>
    </row>
    <row r="419" spans="16:83" x14ac:dyDescent="0.2">
      <c r="P419">
        <v>268</v>
      </c>
      <c r="Q419">
        <v>4440</v>
      </c>
      <c r="U419">
        <v>415</v>
      </c>
      <c r="V419">
        <v>11440</v>
      </c>
      <c r="BQ419">
        <v>272</v>
      </c>
      <c r="BR419">
        <v>7</v>
      </c>
      <c r="BS419">
        <v>6</v>
      </c>
      <c r="BT419">
        <v>17</v>
      </c>
      <c r="BU419">
        <v>3</v>
      </c>
      <c r="BV419">
        <v>93.8</v>
      </c>
      <c r="BY419">
        <v>272</v>
      </c>
      <c r="BZ419">
        <v>58</v>
      </c>
      <c r="CA419">
        <v>13</v>
      </c>
      <c r="CB419">
        <v>6</v>
      </c>
      <c r="CC419">
        <v>999</v>
      </c>
      <c r="CD419">
        <v>999</v>
      </c>
      <c r="CE419">
        <v>999</v>
      </c>
    </row>
    <row r="420" spans="16:83" x14ac:dyDescent="0.2">
      <c r="P420">
        <v>269</v>
      </c>
      <c r="Q420">
        <v>4640</v>
      </c>
      <c r="U420">
        <v>416</v>
      </c>
      <c r="V420">
        <v>8940</v>
      </c>
      <c r="BQ420">
        <v>273</v>
      </c>
      <c r="BR420">
        <v>9</v>
      </c>
      <c r="BS420">
        <v>10</v>
      </c>
      <c r="BT420">
        <v>32</v>
      </c>
      <c r="BU420">
        <v>8</v>
      </c>
      <c r="BV420">
        <v>94.73</v>
      </c>
      <c r="BY420">
        <v>273</v>
      </c>
      <c r="BZ420">
        <v>98</v>
      </c>
      <c r="CA420">
        <v>16</v>
      </c>
      <c r="CB420">
        <v>14</v>
      </c>
      <c r="CC420">
        <v>999</v>
      </c>
      <c r="CD420">
        <v>999</v>
      </c>
      <c r="CE420">
        <v>999</v>
      </c>
    </row>
    <row r="421" spans="16:83" x14ac:dyDescent="0.2">
      <c r="P421">
        <v>270</v>
      </c>
      <c r="Q421">
        <v>5040</v>
      </c>
      <c r="U421">
        <v>417</v>
      </c>
      <c r="V421">
        <v>9340</v>
      </c>
      <c r="BQ421">
        <v>274</v>
      </c>
      <c r="BR421">
        <v>40</v>
      </c>
      <c r="BS421">
        <v>12</v>
      </c>
      <c r="BT421">
        <v>91</v>
      </c>
      <c r="BU421">
        <v>19</v>
      </c>
      <c r="BV421">
        <v>110.57</v>
      </c>
      <c r="BY421">
        <v>274</v>
      </c>
      <c r="BZ421">
        <v>128</v>
      </c>
      <c r="CA421">
        <v>13</v>
      </c>
      <c r="CB421">
        <v>43</v>
      </c>
      <c r="CC421">
        <v>999</v>
      </c>
      <c r="CD421">
        <v>999</v>
      </c>
      <c r="CE421">
        <v>999</v>
      </c>
    </row>
    <row r="422" spans="16:83" x14ac:dyDescent="0.2">
      <c r="P422">
        <v>271</v>
      </c>
      <c r="Q422">
        <v>6540</v>
      </c>
      <c r="U422">
        <v>418</v>
      </c>
      <c r="V422">
        <v>5640</v>
      </c>
      <c r="BQ422">
        <v>275</v>
      </c>
      <c r="BR422">
        <v>23</v>
      </c>
      <c r="BS422">
        <v>9</v>
      </c>
      <c r="BT422">
        <v>39</v>
      </c>
      <c r="BU422">
        <v>12</v>
      </c>
      <c r="BV422">
        <v>110.1</v>
      </c>
      <c r="BY422">
        <v>275</v>
      </c>
      <c r="BZ422">
        <v>49</v>
      </c>
      <c r="CA422">
        <v>7</v>
      </c>
      <c r="CB422">
        <v>26</v>
      </c>
      <c r="CC422">
        <v>999</v>
      </c>
      <c r="CD422">
        <v>999</v>
      </c>
      <c r="CE422">
        <v>999</v>
      </c>
    </row>
    <row r="423" spans="16:83" x14ac:dyDescent="0.2">
      <c r="P423">
        <v>272</v>
      </c>
      <c r="Q423">
        <v>4040</v>
      </c>
      <c r="U423">
        <v>419</v>
      </c>
      <c r="V423">
        <v>5740</v>
      </c>
      <c r="BQ423">
        <v>276</v>
      </c>
      <c r="BR423">
        <v>45</v>
      </c>
      <c r="BS423">
        <v>12</v>
      </c>
      <c r="BT423">
        <v>59</v>
      </c>
      <c r="BU423">
        <v>14</v>
      </c>
      <c r="BV423">
        <v>83.57</v>
      </c>
      <c r="BY423">
        <v>276</v>
      </c>
      <c r="BZ423">
        <v>82</v>
      </c>
      <c r="CA423">
        <v>5</v>
      </c>
      <c r="CB423">
        <v>24</v>
      </c>
      <c r="CC423">
        <v>999</v>
      </c>
      <c r="CD423">
        <v>999</v>
      </c>
      <c r="CE423">
        <v>999</v>
      </c>
    </row>
    <row r="424" spans="16:83" x14ac:dyDescent="0.2">
      <c r="P424">
        <v>273</v>
      </c>
      <c r="Q424">
        <v>7040</v>
      </c>
      <c r="U424">
        <v>420</v>
      </c>
      <c r="V424">
        <v>6340</v>
      </c>
      <c r="BQ424">
        <v>277</v>
      </c>
      <c r="BR424">
        <v>11</v>
      </c>
      <c r="BS424">
        <v>7</v>
      </c>
      <c r="BT424">
        <v>33</v>
      </c>
      <c r="BU424">
        <v>4</v>
      </c>
      <c r="BV424">
        <v>119.7</v>
      </c>
      <c r="BY424">
        <v>277</v>
      </c>
      <c r="BZ424">
        <v>41</v>
      </c>
      <c r="CA424">
        <v>4</v>
      </c>
      <c r="CB424">
        <v>11</v>
      </c>
      <c r="CC424">
        <v>999</v>
      </c>
      <c r="CD424">
        <v>999</v>
      </c>
      <c r="CE424">
        <v>999</v>
      </c>
    </row>
    <row r="425" spans="16:83" x14ac:dyDescent="0.2">
      <c r="P425">
        <v>274</v>
      </c>
      <c r="Q425">
        <v>6640</v>
      </c>
      <c r="U425">
        <v>421</v>
      </c>
      <c r="V425">
        <v>10940</v>
      </c>
      <c r="BQ425">
        <v>278</v>
      </c>
      <c r="BR425">
        <v>5</v>
      </c>
      <c r="BS425">
        <v>4</v>
      </c>
      <c r="BT425">
        <v>19</v>
      </c>
      <c r="BU425">
        <v>3</v>
      </c>
      <c r="BV425">
        <v>105.51</v>
      </c>
      <c r="BY425">
        <v>278</v>
      </c>
      <c r="BZ425">
        <v>36</v>
      </c>
      <c r="CA425">
        <v>7</v>
      </c>
      <c r="CB425">
        <v>5</v>
      </c>
      <c r="CC425">
        <v>999</v>
      </c>
      <c r="CD425">
        <v>999</v>
      </c>
      <c r="CE425">
        <v>999</v>
      </c>
    </row>
    <row r="426" spans="16:83" x14ac:dyDescent="0.2">
      <c r="P426">
        <v>275</v>
      </c>
      <c r="Q426">
        <v>2740</v>
      </c>
      <c r="U426">
        <v>422</v>
      </c>
      <c r="V426">
        <v>8540</v>
      </c>
      <c r="BQ426">
        <v>279</v>
      </c>
      <c r="BR426">
        <v>10</v>
      </c>
      <c r="BS426">
        <v>6</v>
      </c>
      <c r="BT426">
        <v>25</v>
      </c>
      <c r="BU426">
        <v>3</v>
      </c>
      <c r="BV426">
        <v>104</v>
      </c>
      <c r="BY426">
        <v>279</v>
      </c>
      <c r="BZ426">
        <v>36</v>
      </c>
      <c r="CA426">
        <v>7</v>
      </c>
      <c r="CB426">
        <v>7</v>
      </c>
      <c r="CC426">
        <v>999</v>
      </c>
      <c r="CD426">
        <v>999</v>
      </c>
      <c r="CE426">
        <v>999</v>
      </c>
    </row>
    <row r="427" spans="16:83" x14ac:dyDescent="0.2">
      <c r="P427">
        <v>276</v>
      </c>
      <c r="Q427">
        <v>4040</v>
      </c>
      <c r="U427">
        <v>423</v>
      </c>
      <c r="V427">
        <v>8340</v>
      </c>
      <c r="BQ427">
        <v>280</v>
      </c>
      <c r="BR427">
        <v>6</v>
      </c>
      <c r="BS427">
        <v>5</v>
      </c>
      <c r="BT427">
        <v>11</v>
      </c>
      <c r="BU427">
        <v>2</v>
      </c>
      <c r="BV427">
        <v>114.9</v>
      </c>
      <c r="BY427">
        <v>280</v>
      </c>
      <c r="BZ427">
        <v>41</v>
      </c>
      <c r="CA427">
        <v>6</v>
      </c>
      <c r="CB427">
        <v>5</v>
      </c>
      <c r="CC427">
        <v>999</v>
      </c>
      <c r="CD427">
        <v>999</v>
      </c>
      <c r="CE427">
        <v>999</v>
      </c>
    </row>
    <row r="428" spans="16:83" x14ac:dyDescent="0.2">
      <c r="P428">
        <v>277</v>
      </c>
      <c r="Q428">
        <v>6140</v>
      </c>
      <c r="U428">
        <v>424</v>
      </c>
      <c r="V428">
        <v>6440</v>
      </c>
      <c r="BQ428">
        <v>281</v>
      </c>
      <c r="BR428">
        <v>15</v>
      </c>
      <c r="BS428">
        <v>8</v>
      </c>
      <c r="BT428">
        <v>28</v>
      </c>
      <c r="BU428">
        <v>9</v>
      </c>
      <c r="BV428">
        <v>105.86</v>
      </c>
      <c r="BY428">
        <v>281</v>
      </c>
      <c r="BZ428">
        <v>93</v>
      </c>
      <c r="CA428">
        <v>9</v>
      </c>
      <c r="CB428">
        <v>10</v>
      </c>
      <c r="CC428">
        <v>999</v>
      </c>
      <c r="CD428">
        <v>999</v>
      </c>
      <c r="CE428">
        <v>999</v>
      </c>
    </row>
    <row r="429" spans="16:83" x14ac:dyDescent="0.2">
      <c r="P429">
        <v>278</v>
      </c>
      <c r="Q429">
        <v>5640</v>
      </c>
      <c r="U429">
        <v>425</v>
      </c>
      <c r="V429">
        <v>9340</v>
      </c>
      <c r="BQ429">
        <v>282</v>
      </c>
      <c r="BR429">
        <v>55</v>
      </c>
      <c r="BS429">
        <v>6</v>
      </c>
      <c r="BT429">
        <v>51</v>
      </c>
      <c r="BU429">
        <v>22</v>
      </c>
      <c r="BV429">
        <v>124.18</v>
      </c>
      <c r="BY429">
        <v>282</v>
      </c>
      <c r="BZ429">
        <v>171</v>
      </c>
      <c r="CA429">
        <v>6</v>
      </c>
      <c r="CB429">
        <v>52</v>
      </c>
      <c r="CC429">
        <v>999</v>
      </c>
      <c r="CD429">
        <v>999</v>
      </c>
      <c r="CE429">
        <v>999</v>
      </c>
    </row>
    <row r="430" spans="16:83" x14ac:dyDescent="0.2">
      <c r="P430">
        <v>279</v>
      </c>
      <c r="Q430">
        <v>7240</v>
      </c>
      <c r="U430">
        <v>426</v>
      </c>
      <c r="V430">
        <v>23840</v>
      </c>
      <c r="BQ430">
        <v>283</v>
      </c>
      <c r="BR430">
        <v>31</v>
      </c>
      <c r="BS430">
        <v>6</v>
      </c>
      <c r="BT430">
        <v>34</v>
      </c>
      <c r="BU430">
        <v>9</v>
      </c>
      <c r="BV430">
        <v>91.76</v>
      </c>
      <c r="BY430">
        <v>283</v>
      </c>
      <c r="BZ430">
        <v>71</v>
      </c>
      <c r="CA430">
        <v>9</v>
      </c>
      <c r="CB430">
        <v>32</v>
      </c>
      <c r="CC430">
        <v>999</v>
      </c>
      <c r="CD430">
        <v>999</v>
      </c>
      <c r="CE430">
        <v>999</v>
      </c>
    </row>
    <row r="431" spans="16:83" x14ac:dyDescent="0.2">
      <c r="P431">
        <v>280</v>
      </c>
      <c r="Q431">
        <v>5140</v>
      </c>
      <c r="U431">
        <v>427</v>
      </c>
      <c r="V431">
        <v>15840</v>
      </c>
      <c r="BQ431">
        <v>284</v>
      </c>
      <c r="BR431">
        <v>3</v>
      </c>
      <c r="BS431">
        <v>4</v>
      </c>
      <c r="BT431">
        <v>8</v>
      </c>
      <c r="BU431">
        <v>2</v>
      </c>
      <c r="BV431">
        <v>110.676</v>
      </c>
      <c r="BY431">
        <v>284</v>
      </c>
      <c r="BZ431">
        <v>33</v>
      </c>
      <c r="CA431">
        <v>5</v>
      </c>
      <c r="CB431">
        <v>1</v>
      </c>
      <c r="CC431">
        <v>999</v>
      </c>
      <c r="CD431">
        <v>999</v>
      </c>
      <c r="CE431">
        <v>999</v>
      </c>
    </row>
    <row r="432" spans="16:83" x14ac:dyDescent="0.2">
      <c r="P432">
        <v>281</v>
      </c>
      <c r="Q432">
        <v>5440</v>
      </c>
      <c r="U432">
        <v>428</v>
      </c>
      <c r="V432">
        <v>17740</v>
      </c>
      <c r="BQ432">
        <v>285</v>
      </c>
      <c r="BR432">
        <v>7</v>
      </c>
      <c r="BS432">
        <v>6</v>
      </c>
      <c r="BT432">
        <v>18</v>
      </c>
      <c r="BU432">
        <v>4</v>
      </c>
      <c r="BV432">
        <v>118.45</v>
      </c>
      <c r="BY432">
        <v>285</v>
      </c>
      <c r="BZ432">
        <v>66</v>
      </c>
      <c r="CA432">
        <v>16</v>
      </c>
      <c r="CB432">
        <v>10</v>
      </c>
      <c r="CC432">
        <v>999</v>
      </c>
      <c r="CD432">
        <v>999</v>
      </c>
      <c r="CE432">
        <v>999</v>
      </c>
    </row>
    <row r="433" spans="16:83" x14ac:dyDescent="0.2">
      <c r="P433">
        <v>282</v>
      </c>
      <c r="Q433">
        <v>6840</v>
      </c>
      <c r="U433">
        <v>429</v>
      </c>
      <c r="V433">
        <v>8940</v>
      </c>
      <c r="BQ433">
        <v>286</v>
      </c>
      <c r="BR433">
        <v>8</v>
      </c>
      <c r="BS433">
        <v>6</v>
      </c>
      <c r="BT433">
        <v>29</v>
      </c>
      <c r="BU433">
        <v>6</v>
      </c>
      <c r="BV433">
        <v>80.75</v>
      </c>
      <c r="BY433">
        <v>286</v>
      </c>
      <c r="BZ433">
        <v>74</v>
      </c>
      <c r="CA433">
        <v>11</v>
      </c>
      <c r="CB433">
        <v>8</v>
      </c>
      <c r="CC433">
        <v>999</v>
      </c>
      <c r="CD433">
        <v>999</v>
      </c>
      <c r="CE433">
        <v>999</v>
      </c>
    </row>
    <row r="434" spans="16:83" x14ac:dyDescent="0.2">
      <c r="P434">
        <v>283</v>
      </c>
      <c r="Q434">
        <v>8640</v>
      </c>
      <c r="U434">
        <v>430</v>
      </c>
      <c r="V434">
        <v>2840</v>
      </c>
      <c r="BQ434">
        <v>287</v>
      </c>
      <c r="BR434">
        <v>36</v>
      </c>
      <c r="BS434">
        <v>9</v>
      </c>
      <c r="BT434">
        <v>52</v>
      </c>
      <c r="BU434">
        <v>16</v>
      </c>
      <c r="BV434">
        <v>77.489999999999995</v>
      </c>
      <c r="BY434">
        <v>287</v>
      </c>
      <c r="BZ434">
        <v>120</v>
      </c>
      <c r="CA434">
        <v>7</v>
      </c>
      <c r="CB434">
        <v>78</v>
      </c>
      <c r="CC434">
        <v>999</v>
      </c>
      <c r="CD434">
        <v>999</v>
      </c>
      <c r="CE434">
        <v>999</v>
      </c>
    </row>
    <row r="435" spans="16:83" x14ac:dyDescent="0.2">
      <c r="P435">
        <v>284</v>
      </c>
      <c r="Q435">
        <v>10940</v>
      </c>
      <c r="U435">
        <v>431</v>
      </c>
      <c r="V435">
        <v>15040</v>
      </c>
      <c r="BQ435">
        <v>288</v>
      </c>
      <c r="BR435">
        <v>35</v>
      </c>
      <c r="BS435">
        <v>11</v>
      </c>
      <c r="BT435">
        <v>27</v>
      </c>
      <c r="BU435">
        <v>12</v>
      </c>
      <c r="BV435">
        <v>107</v>
      </c>
      <c r="BY435">
        <v>288</v>
      </c>
      <c r="BZ435">
        <v>82</v>
      </c>
      <c r="CA435">
        <v>4</v>
      </c>
      <c r="CB435">
        <v>34</v>
      </c>
      <c r="CC435">
        <v>999</v>
      </c>
      <c r="CD435">
        <v>999</v>
      </c>
      <c r="CE435">
        <v>999</v>
      </c>
    </row>
    <row r="436" spans="16:83" x14ac:dyDescent="0.2">
      <c r="P436">
        <v>285</v>
      </c>
      <c r="Q436">
        <v>6040</v>
      </c>
      <c r="U436">
        <v>432</v>
      </c>
      <c r="V436">
        <v>1340</v>
      </c>
      <c r="BQ436">
        <v>289</v>
      </c>
      <c r="BR436">
        <v>31</v>
      </c>
      <c r="BS436">
        <v>12</v>
      </c>
      <c r="BT436">
        <v>25</v>
      </c>
      <c r="BU436">
        <v>9</v>
      </c>
      <c r="BV436">
        <v>117.61</v>
      </c>
      <c r="BY436">
        <v>289</v>
      </c>
      <c r="BZ436">
        <v>85</v>
      </c>
      <c r="CA436">
        <v>5</v>
      </c>
      <c r="CB436">
        <v>23</v>
      </c>
      <c r="CC436">
        <v>999</v>
      </c>
      <c r="CD436">
        <v>991</v>
      </c>
      <c r="CE436">
        <v>999</v>
      </c>
    </row>
    <row r="437" spans="16:83" x14ac:dyDescent="0.2">
      <c r="P437">
        <v>286</v>
      </c>
      <c r="Q437">
        <v>10440</v>
      </c>
      <c r="U437">
        <v>433</v>
      </c>
      <c r="V437">
        <v>5240</v>
      </c>
      <c r="BQ437">
        <v>290</v>
      </c>
      <c r="BR437">
        <v>8</v>
      </c>
      <c r="BS437">
        <v>5</v>
      </c>
      <c r="BT437">
        <v>31</v>
      </c>
      <c r="BU437">
        <v>6</v>
      </c>
      <c r="BV437">
        <v>120.85</v>
      </c>
      <c r="BY437">
        <v>290</v>
      </c>
      <c r="BZ437">
        <v>36</v>
      </c>
      <c r="CA437">
        <v>7</v>
      </c>
      <c r="CB437">
        <v>4</v>
      </c>
      <c r="CC437">
        <v>999</v>
      </c>
      <c r="CD437">
        <v>999</v>
      </c>
      <c r="CE437">
        <v>999</v>
      </c>
    </row>
    <row r="438" spans="16:83" x14ac:dyDescent="0.2">
      <c r="P438">
        <v>287</v>
      </c>
      <c r="Q438">
        <v>6740</v>
      </c>
      <c r="U438">
        <v>434</v>
      </c>
      <c r="V438">
        <v>2340</v>
      </c>
      <c r="BQ438">
        <v>291</v>
      </c>
      <c r="BR438">
        <v>6</v>
      </c>
      <c r="BS438">
        <v>9</v>
      </c>
      <c r="BT438">
        <v>23</v>
      </c>
      <c r="BU438">
        <v>9</v>
      </c>
      <c r="BV438">
        <v>113.33</v>
      </c>
      <c r="BY438">
        <v>291</v>
      </c>
      <c r="BZ438">
        <v>52</v>
      </c>
      <c r="CA438">
        <v>11</v>
      </c>
      <c r="CB438">
        <v>7</v>
      </c>
      <c r="CC438">
        <v>999</v>
      </c>
      <c r="CD438">
        <v>991</v>
      </c>
      <c r="CE438">
        <v>999</v>
      </c>
    </row>
    <row r="439" spans="16:83" x14ac:dyDescent="0.2">
      <c r="P439">
        <v>288</v>
      </c>
      <c r="Q439">
        <v>4940</v>
      </c>
      <c r="U439">
        <v>435</v>
      </c>
      <c r="V439">
        <v>8840</v>
      </c>
      <c r="BQ439">
        <v>293</v>
      </c>
      <c r="BR439">
        <v>60</v>
      </c>
      <c r="BS439">
        <v>51</v>
      </c>
      <c r="BT439">
        <v>40</v>
      </c>
      <c r="BU439">
        <v>18</v>
      </c>
      <c r="BV439">
        <v>79.86</v>
      </c>
      <c r="BY439">
        <v>293</v>
      </c>
      <c r="BZ439">
        <v>63</v>
      </c>
      <c r="CA439">
        <v>13</v>
      </c>
      <c r="CB439">
        <v>13</v>
      </c>
      <c r="CC439">
        <v>999</v>
      </c>
      <c r="CD439">
        <v>999</v>
      </c>
      <c r="CE439">
        <v>999</v>
      </c>
    </row>
    <row r="440" spans="16:83" x14ac:dyDescent="0.2">
      <c r="P440">
        <v>289</v>
      </c>
      <c r="Q440">
        <v>5940</v>
      </c>
      <c r="U440">
        <v>436</v>
      </c>
      <c r="V440">
        <v>9340</v>
      </c>
      <c r="BQ440">
        <v>294</v>
      </c>
      <c r="BR440">
        <v>30</v>
      </c>
      <c r="BS440">
        <v>18</v>
      </c>
      <c r="BT440">
        <v>65</v>
      </c>
      <c r="BU440">
        <v>19</v>
      </c>
      <c r="BV440">
        <v>106.76</v>
      </c>
      <c r="BY440">
        <v>294</v>
      </c>
      <c r="BZ440">
        <v>101</v>
      </c>
      <c r="CA440">
        <v>11</v>
      </c>
      <c r="CB440">
        <v>26</v>
      </c>
      <c r="CC440">
        <v>999</v>
      </c>
      <c r="CD440">
        <v>999</v>
      </c>
      <c r="CE440">
        <v>999</v>
      </c>
    </row>
    <row r="441" spans="16:83" x14ac:dyDescent="0.2">
      <c r="P441">
        <v>290</v>
      </c>
      <c r="Q441">
        <v>7140</v>
      </c>
      <c r="U441">
        <v>437</v>
      </c>
      <c r="V441">
        <v>5440</v>
      </c>
      <c r="BQ441">
        <v>295</v>
      </c>
      <c r="BR441">
        <v>30</v>
      </c>
      <c r="BS441">
        <v>13</v>
      </c>
      <c r="BT441">
        <v>360</v>
      </c>
      <c r="BU441">
        <v>46</v>
      </c>
      <c r="BV441">
        <v>106</v>
      </c>
      <c r="BY441">
        <v>295</v>
      </c>
      <c r="BZ441">
        <v>158</v>
      </c>
      <c r="CA441">
        <v>11</v>
      </c>
      <c r="CB441">
        <v>82</v>
      </c>
      <c r="CC441">
        <v>999</v>
      </c>
      <c r="CD441">
        <v>999</v>
      </c>
      <c r="CE441">
        <v>999</v>
      </c>
    </row>
    <row r="442" spans="16:83" x14ac:dyDescent="0.2">
      <c r="P442">
        <v>291</v>
      </c>
      <c r="Q442">
        <v>7040</v>
      </c>
      <c r="U442">
        <v>438</v>
      </c>
      <c r="V442">
        <v>4040</v>
      </c>
      <c r="BQ442">
        <v>296</v>
      </c>
      <c r="BR442">
        <v>13</v>
      </c>
      <c r="BS442">
        <v>6</v>
      </c>
      <c r="BT442">
        <v>114</v>
      </c>
      <c r="BU442">
        <v>12</v>
      </c>
      <c r="BV442">
        <v>114</v>
      </c>
      <c r="BY442">
        <v>296</v>
      </c>
      <c r="BZ442">
        <v>60</v>
      </c>
      <c r="CA442">
        <v>8</v>
      </c>
      <c r="CB442">
        <v>13</v>
      </c>
      <c r="CC442">
        <v>999</v>
      </c>
      <c r="CD442">
        <v>999</v>
      </c>
      <c r="CE442">
        <v>999</v>
      </c>
    </row>
    <row r="443" spans="16:83" x14ac:dyDescent="0.2">
      <c r="P443">
        <v>292</v>
      </c>
      <c r="Q443">
        <v>7840</v>
      </c>
      <c r="U443">
        <v>439</v>
      </c>
      <c r="V443">
        <v>4640</v>
      </c>
      <c r="BQ443">
        <v>297</v>
      </c>
      <c r="BR443">
        <v>3</v>
      </c>
      <c r="BS443">
        <v>5</v>
      </c>
      <c r="BT443">
        <v>28</v>
      </c>
      <c r="BU443">
        <v>4</v>
      </c>
      <c r="BV443">
        <v>131.75</v>
      </c>
      <c r="BY443">
        <v>297</v>
      </c>
      <c r="BZ443">
        <v>30</v>
      </c>
      <c r="CA443">
        <v>7</v>
      </c>
      <c r="CB443">
        <v>6</v>
      </c>
      <c r="CC443">
        <v>999</v>
      </c>
      <c r="CD443">
        <v>999</v>
      </c>
      <c r="CE443">
        <v>999</v>
      </c>
    </row>
    <row r="444" spans="16:83" x14ac:dyDescent="0.2">
      <c r="P444">
        <v>293</v>
      </c>
      <c r="Q444">
        <v>9340</v>
      </c>
      <c r="U444">
        <v>440</v>
      </c>
      <c r="V444">
        <v>11240</v>
      </c>
      <c r="BQ444">
        <v>298</v>
      </c>
      <c r="BR444">
        <v>2</v>
      </c>
      <c r="BS444">
        <v>4</v>
      </c>
      <c r="BT444">
        <v>16</v>
      </c>
      <c r="BU444">
        <v>2</v>
      </c>
      <c r="BV444">
        <v>115</v>
      </c>
      <c r="BY444">
        <v>298</v>
      </c>
      <c r="BZ444">
        <v>25</v>
      </c>
      <c r="CA444">
        <v>5</v>
      </c>
      <c r="CB444">
        <v>1</v>
      </c>
      <c r="CC444">
        <v>999</v>
      </c>
      <c r="CD444">
        <v>999</v>
      </c>
      <c r="CE444">
        <v>999</v>
      </c>
    </row>
    <row r="445" spans="16:83" x14ac:dyDescent="0.2">
      <c r="P445">
        <v>294</v>
      </c>
      <c r="Q445">
        <v>9040</v>
      </c>
      <c r="U445">
        <v>441</v>
      </c>
      <c r="V445">
        <v>10540</v>
      </c>
      <c r="BQ445">
        <v>299</v>
      </c>
      <c r="BR445">
        <v>6</v>
      </c>
      <c r="BS445">
        <v>3</v>
      </c>
      <c r="BT445">
        <v>16</v>
      </c>
      <c r="BU445">
        <v>5</v>
      </c>
      <c r="BV445">
        <v>121.2</v>
      </c>
      <c r="BY445">
        <v>299</v>
      </c>
      <c r="BZ445">
        <v>30</v>
      </c>
      <c r="CA445">
        <v>8</v>
      </c>
      <c r="CB445">
        <v>7</v>
      </c>
      <c r="CC445">
        <v>999</v>
      </c>
      <c r="CD445">
        <v>999</v>
      </c>
      <c r="CE445">
        <v>999</v>
      </c>
    </row>
    <row r="446" spans="16:83" x14ac:dyDescent="0.2">
      <c r="P446">
        <v>295</v>
      </c>
      <c r="Q446">
        <v>6440</v>
      </c>
      <c r="U446">
        <v>442</v>
      </c>
      <c r="V446">
        <v>5940</v>
      </c>
      <c r="BQ446">
        <v>300</v>
      </c>
      <c r="BR446">
        <v>10</v>
      </c>
      <c r="BS446">
        <v>5</v>
      </c>
      <c r="BT446">
        <v>48</v>
      </c>
      <c r="BU446">
        <v>10</v>
      </c>
      <c r="BV446">
        <v>140.79</v>
      </c>
      <c r="BY446">
        <v>300</v>
      </c>
      <c r="BZ446">
        <v>33</v>
      </c>
      <c r="CA446">
        <v>9</v>
      </c>
      <c r="CB446">
        <v>18</v>
      </c>
      <c r="CC446">
        <v>999</v>
      </c>
      <c r="CD446">
        <v>999</v>
      </c>
      <c r="CE446">
        <v>999</v>
      </c>
    </row>
    <row r="447" spans="16:83" x14ac:dyDescent="0.2">
      <c r="P447">
        <v>296</v>
      </c>
      <c r="Q447">
        <v>10040</v>
      </c>
      <c r="U447">
        <v>443</v>
      </c>
      <c r="V447">
        <v>13640</v>
      </c>
      <c r="BQ447">
        <v>301</v>
      </c>
      <c r="BR447">
        <v>105</v>
      </c>
      <c r="BS447">
        <v>8</v>
      </c>
      <c r="BT447">
        <v>50</v>
      </c>
      <c r="BU447">
        <v>27</v>
      </c>
      <c r="BV447">
        <v>136</v>
      </c>
      <c r="BY447">
        <v>301</v>
      </c>
      <c r="BZ447">
        <v>82</v>
      </c>
      <c r="CA447">
        <v>10</v>
      </c>
      <c r="CB447">
        <v>103</v>
      </c>
      <c r="CC447">
        <v>999</v>
      </c>
      <c r="CD447">
        <v>999</v>
      </c>
      <c r="CE447">
        <v>999</v>
      </c>
    </row>
    <row r="448" spans="16:83" x14ac:dyDescent="0.2">
      <c r="P448">
        <v>297</v>
      </c>
      <c r="Q448">
        <v>7640</v>
      </c>
      <c r="U448">
        <v>444</v>
      </c>
      <c r="V448">
        <v>8640</v>
      </c>
      <c r="BQ448">
        <v>302</v>
      </c>
      <c r="BR448">
        <v>6</v>
      </c>
      <c r="BS448">
        <v>7</v>
      </c>
      <c r="BT448">
        <v>117</v>
      </c>
      <c r="BU448">
        <v>18</v>
      </c>
      <c r="BV448">
        <v>113.24</v>
      </c>
      <c r="BY448">
        <v>302</v>
      </c>
      <c r="BZ448">
        <v>39</v>
      </c>
      <c r="CA448">
        <v>10</v>
      </c>
      <c r="CB448">
        <v>4</v>
      </c>
      <c r="CC448">
        <v>999</v>
      </c>
      <c r="CD448">
        <v>999</v>
      </c>
      <c r="CE448">
        <v>999</v>
      </c>
    </row>
    <row r="449" spans="16:83" x14ac:dyDescent="0.2">
      <c r="P449">
        <v>298</v>
      </c>
      <c r="Q449">
        <v>7440</v>
      </c>
      <c r="U449">
        <v>445</v>
      </c>
      <c r="V449">
        <v>9940</v>
      </c>
      <c r="BQ449">
        <v>303</v>
      </c>
      <c r="BR449">
        <v>6</v>
      </c>
      <c r="BS449">
        <v>7</v>
      </c>
      <c r="BT449">
        <v>39</v>
      </c>
      <c r="BU449">
        <v>6</v>
      </c>
      <c r="BV449">
        <v>119.8</v>
      </c>
      <c r="BY449">
        <v>303</v>
      </c>
      <c r="BZ449">
        <v>77</v>
      </c>
      <c r="CA449">
        <v>15</v>
      </c>
      <c r="CB449">
        <v>10</v>
      </c>
      <c r="CC449">
        <v>999</v>
      </c>
      <c r="CD449">
        <v>999</v>
      </c>
      <c r="CE449">
        <v>999</v>
      </c>
    </row>
    <row r="450" spans="16:83" x14ac:dyDescent="0.2">
      <c r="P450">
        <v>299</v>
      </c>
      <c r="Q450">
        <v>7240</v>
      </c>
      <c r="U450">
        <v>446</v>
      </c>
      <c r="V450">
        <v>5140</v>
      </c>
      <c r="BQ450">
        <v>304</v>
      </c>
      <c r="BR450">
        <v>14</v>
      </c>
      <c r="BS450">
        <v>6</v>
      </c>
      <c r="BT450">
        <v>49</v>
      </c>
      <c r="BU450">
        <v>8</v>
      </c>
      <c r="BV450">
        <v>113.4</v>
      </c>
      <c r="BY450">
        <v>304</v>
      </c>
      <c r="BZ450">
        <v>60</v>
      </c>
      <c r="CA450">
        <v>12</v>
      </c>
      <c r="CB450">
        <v>11</v>
      </c>
      <c r="CC450">
        <v>999</v>
      </c>
      <c r="CD450">
        <v>999</v>
      </c>
      <c r="CE450">
        <v>999</v>
      </c>
    </row>
    <row r="451" spans="16:83" x14ac:dyDescent="0.2">
      <c r="P451">
        <v>300</v>
      </c>
      <c r="Q451">
        <v>6240</v>
      </c>
      <c r="U451">
        <v>447</v>
      </c>
      <c r="V451">
        <v>10040</v>
      </c>
      <c r="BQ451">
        <v>305</v>
      </c>
      <c r="BR451">
        <v>8</v>
      </c>
      <c r="BS451">
        <v>6</v>
      </c>
      <c r="BT451">
        <v>29</v>
      </c>
      <c r="BU451">
        <v>5</v>
      </c>
      <c r="BV451">
        <v>106.63</v>
      </c>
      <c r="BY451">
        <v>305</v>
      </c>
      <c r="BZ451">
        <v>41</v>
      </c>
      <c r="CA451">
        <v>6</v>
      </c>
      <c r="CB451">
        <v>8</v>
      </c>
      <c r="CC451">
        <v>999</v>
      </c>
      <c r="CD451">
        <v>999</v>
      </c>
      <c r="CE451">
        <v>999</v>
      </c>
    </row>
    <row r="452" spans="16:83" x14ac:dyDescent="0.2">
      <c r="P452">
        <v>301</v>
      </c>
      <c r="Q452">
        <v>6140</v>
      </c>
      <c r="U452">
        <v>448</v>
      </c>
      <c r="V452">
        <v>2140</v>
      </c>
      <c r="BQ452">
        <v>306</v>
      </c>
      <c r="BR452">
        <v>13</v>
      </c>
      <c r="BS452">
        <v>7</v>
      </c>
      <c r="BT452">
        <v>22</v>
      </c>
      <c r="BU452">
        <v>4</v>
      </c>
      <c r="BV452">
        <v>110.77</v>
      </c>
      <c r="BY452">
        <v>306</v>
      </c>
      <c r="BZ452">
        <v>30</v>
      </c>
      <c r="CA452">
        <v>4</v>
      </c>
      <c r="CB452">
        <v>8</v>
      </c>
      <c r="CC452">
        <v>999</v>
      </c>
      <c r="CD452">
        <v>991</v>
      </c>
      <c r="CE452">
        <v>999</v>
      </c>
    </row>
    <row r="453" spans="16:83" x14ac:dyDescent="0.2">
      <c r="P453">
        <v>302</v>
      </c>
      <c r="Q453">
        <v>7040</v>
      </c>
      <c r="U453">
        <v>449</v>
      </c>
      <c r="V453">
        <v>9040</v>
      </c>
      <c r="BQ453">
        <v>307</v>
      </c>
      <c r="BR453">
        <v>22</v>
      </c>
      <c r="BS453">
        <v>6</v>
      </c>
      <c r="BT453">
        <v>12</v>
      </c>
      <c r="BU453">
        <v>6</v>
      </c>
      <c r="BV453">
        <v>113</v>
      </c>
      <c r="BY453">
        <v>307</v>
      </c>
      <c r="BZ453">
        <v>47</v>
      </c>
      <c r="CA453">
        <v>6</v>
      </c>
      <c r="CB453">
        <v>19</v>
      </c>
      <c r="CC453">
        <v>999</v>
      </c>
      <c r="CD453">
        <v>999</v>
      </c>
      <c r="CE453">
        <v>999</v>
      </c>
    </row>
    <row r="454" spans="16:83" x14ac:dyDescent="0.2">
      <c r="P454">
        <v>303</v>
      </c>
      <c r="Q454">
        <v>5340</v>
      </c>
      <c r="U454">
        <v>450</v>
      </c>
      <c r="V454">
        <v>7340</v>
      </c>
      <c r="BQ454">
        <v>308</v>
      </c>
      <c r="BR454">
        <v>5</v>
      </c>
      <c r="BS454">
        <v>5</v>
      </c>
      <c r="BT454">
        <v>11</v>
      </c>
      <c r="BU454">
        <v>2</v>
      </c>
      <c r="BV454">
        <v>130.34</v>
      </c>
      <c r="BY454">
        <v>308</v>
      </c>
      <c r="BZ454">
        <v>49</v>
      </c>
      <c r="CA454">
        <v>10</v>
      </c>
      <c r="CB454">
        <v>7</v>
      </c>
      <c r="CC454">
        <v>999</v>
      </c>
      <c r="CD454">
        <v>999</v>
      </c>
      <c r="CE454">
        <v>999</v>
      </c>
    </row>
    <row r="455" spans="16:83" x14ac:dyDescent="0.2">
      <c r="P455">
        <v>304</v>
      </c>
      <c r="Q455">
        <v>2640</v>
      </c>
      <c r="U455">
        <v>451</v>
      </c>
      <c r="V455">
        <v>14440</v>
      </c>
      <c r="BQ455">
        <v>309</v>
      </c>
      <c r="BR455">
        <v>5</v>
      </c>
      <c r="BS455">
        <v>5</v>
      </c>
      <c r="BT455">
        <v>33</v>
      </c>
      <c r="BU455">
        <v>7</v>
      </c>
      <c r="BV455">
        <v>118</v>
      </c>
      <c r="BY455">
        <v>309</v>
      </c>
      <c r="BZ455">
        <v>39</v>
      </c>
      <c r="CA455">
        <v>7</v>
      </c>
      <c r="CB455">
        <v>5</v>
      </c>
      <c r="CC455">
        <v>999</v>
      </c>
      <c r="CD455">
        <v>999</v>
      </c>
      <c r="CE455">
        <v>999</v>
      </c>
    </row>
    <row r="456" spans="16:83" x14ac:dyDescent="0.2">
      <c r="P456">
        <v>305</v>
      </c>
      <c r="Q456">
        <v>7240</v>
      </c>
      <c r="U456">
        <v>452</v>
      </c>
      <c r="V456">
        <v>15840</v>
      </c>
      <c r="BQ456">
        <v>310</v>
      </c>
      <c r="BR456">
        <v>6</v>
      </c>
      <c r="BS456">
        <v>5</v>
      </c>
      <c r="BT456">
        <v>49</v>
      </c>
      <c r="BU456">
        <v>9</v>
      </c>
      <c r="BV456">
        <v>137.25</v>
      </c>
      <c r="BY456">
        <v>310</v>
      </c>
      <c r="BZ456">
        <v>36</v>
      </c>
      <c r="CA456">
        <v>7</v>
      </c>
      <c r="CB456">
        <v>7</v>
      </c>
      <c r="CC456">
        <v>999</v>
      </c>
      <c r="CD456">
        <v>999</v>
      </c>
      <c r="CE456">
        <v>999</v>
      </c>
    </row>
    <row r="457" spans="16:83" x14ac:dyDescent="0.2">
      <c r="P457">
        <v>306</v>
      </c>
      <c r="Q457">
        <v>12540</v>
      </c>
      <c r="U457">
        <v>453</v>
      </c>
      <c r="V457">
        <v>13740</v>
      </c>
      <c r="BQ457">
        <v>311</v>
      </c>
      <c r="BR457">
        <v>26</v>
      </c>
      <c r="BS457">
        <v>5</v>
      </c>
      <c r="BT457">
        <v>78</v>
      </c>
      <c r="BU457">
        <v>17</v>
      </c>
      <c r="BV457">
        <v>128.85</v>
      </c>
      <c r="BY457">
        <v>311</v>
      </c>
      <c r="BZ457">
        <v>63</v>
      </c>
      <c r="CA457">
        <v>4</v>
      </c>
      <c r="CB457">
        <v>24</v>
      </c>
      <c r="CC457">
        <v>999</v>
      </c>
      <c r="CD457">
        <v>999</v>
      </c>
      <c r="CE457">
        <v>999</v>
      </c>
    </row>
    <row r="458" spans="16:83" x14ac:dyDescent="0.2">
      <c r="P458">
        <v>307</v>
      </c>
      <c r="Q458">
        <v>6940</v>
      </c>
      <c r="U458">
        <v>454</v>
      </c>
      <c r="V458">
        <v>35540</v>
      </c>
      <c r="BQ458">
        <v>312</v>
      </c>
      <c r="BR458">
        <v>45</v>
      </c>
      <c r="BS458">
        <v>6</v>
      </c>
      <c r="BT458">
        <v>110</v>
      </c>
      <c r="BU458">
        <v>22</v>
      </c>
      <c r="BV458">
        <v>138.04</v>
      </c>
      <c r="BY458">
        <v>312</v>
      </c>
      <c r="BZ458">
        <v>55</v>
      </c>
      <c r="CA458">
        <v>5</v>
      </c>
      <c r="CB458">
        <v>37</v>
      </c>
      <c r="CC458">
        <v>999</v>
      </c>
      <c r="CD458">
        <v>999</v>
      </c>
      <c r="CE458">
        <v>999</v>
      </c>
    </row>
    <row r="459" spans="16:83" x14ac:dyDescent="0.2">
      <c r="P459">
        <v>308</v>
      </c>
      <c r="Q459">
        <v>11640</v>
      </c>
      <c r="U459">
        <v>455</v>
      </c>
      <c r="V459">
        <v>12450</v>
      </c>
      <c r="BQ459">
        <v>313</v>
      </c>
      <c r="BR459">
        <v>37</v>
      </c>
      <c r="BS459">
        <v>6</v>
      </c>
      <c r="BT459">
        <v>36</v>
      </c>
      <c r="BU459">
        <v>12</v>
      </c>
      <c r="BV459">
        <v>136.05000000000001</v>
      </c>
      <c r="BY459">
        <v>313</v>
      </c>
      <c r="BZ459">
        <v>44</v>
      </c>
      <c r="CA459">
        <v>4</v>
      </c>
      <c r="CB459">
        <v>36</v>
      </c>
      <c r="CC459">
        <v>999</v>
      </c>
      <c r="CD459">
        <v>999</v>
      </c>
      <c r="CE459">
        <v>999</v>
      </c>
    </row>
    <row r="460" spans="16:83" x14ac:dyDescent="0.2">
      <c r="P460">
        <v>309</v>
      </c>
      <c r="Q460">
        <v>7840</v>
      </c>
      <c r="U460">
        <v>456</v>
      </c>
      <c r="V460">
        <v>9340</v>
      </c>
      <c r="BQ460">
        <v>314</v>
      </c>
      <c r="BR460">
        <v>5</v>
      </c>
      <c r="BS460">
        <v>4</v>
      </c>
      <c r="BT460">
        <v>20</v>
      </c>
      <c r="BU460">
        <v>3</v>
      </c>
      <c r="BV460">
        <v>106.83</v>
      </c>
      <c r="BY460">
        <v>314</v>
      </c>
      <c r="BZ460">
        <v>36</v>
      </c>
      <c r="CA460">
        <v>6</v>
      </c>
      <c r="CB460">
        <v>4</v>
      </c>
      <c r="CC460">
        <v>999</v>
      </c>
      <c r="CD460">
        <v>999</v>
      </c>
      <c r="CE460">
        <v>999</v>
      </c>
    </row>
    <row r="461" spans="16:83" x14ac:dyDescent="0.2">
      <c r="P461">
        <v>310</v>
      </c>
      <c r="Q461">
        <v>3440</v>
      </c>
      <c r="U461">
        <v>457</v>
      </c>
      <c r="V461">
        <v>4840</v>
      </c>
      <c r="BQ461">
        <v>315</v>
      </c>
      <c r="BR461">
        <v>9</v>
      </c>
      <c r="BS461">
        <v>5</v>
      </c>
      <c r="BT461">
        <v>13</v>
      </c>
      <c r="BU461">
        <v>2</v>
      </c>
      <c r="BV461">
        <v>79.400000000000006</v>
      </c>
      <c r="BY461">
        <v>315</v>
      </c>
      <c r="BZ461">
        <v>30</v>
      </c>
      <c r="CA461">
        <v>9</v>
      </c>
      <c r="CB461">
        <v>4</v>
      </c>
      <c r="CC461">
        <v>999</v>
      </c>
      <c r="CD461">
        <v>999</v>
      </c>
      <c r="CE461">
        <v>999</v>
      </c>
    </row>
    <row r="462" spans="16:83" x14ac:dyDescent="0.2">
      <c r="P462">
        <v>311</v>
      </c>
      <c r="Q462">
        <v>13540</v>
      </c>
      <c r="U462">
        <v>458</v>
      </c>
      <c r="V462">
        <v>7640</v>
      </c>
      <c r="BQ462">
        <v>316</v>
      </c>
      <c r="BR462">
        <v>8</v>
      </c>
      <c r="BS462">
        <v>7</v>
      </c>
      <c r="BT462">
        <v>24</v>
      </c>
      <c r="BU462">
        <v>4</v>
      </c>
      <c r="BV462">
        <v>85.71</v>
      </c>
      <c r="BY462">
        <v>316</v>
      </c>
      <c r="BZ462">
        <v>33</v>
      </c>
      <c r="CA462">
        <v>11</v>
      </c>
      <c r="CB462">
        <v>6</v>
      </c>
      <c r="CC462">
        <v>999</v>
      </c>
      <c r="CD462">
        <v>999</v>
      </c>
      <c r="CE462">
        <v>999</v>
      </c>
    </row>
    <row r="463" spans="16:83" x14ac:dyDescent="0.2">
      <c r="P463">
        <v>312</v>
      </c>
      <c r="Q463">
        <v>10240</v>
      </c>
      <c r="U463">
        <v>459</v>
      </c>
      <c r="V463">
        <v>15640</v>
      </c>
      <c r="BQ463">
        <v>317</v>
      </c>
      <c r="BR463">
        <v>13</v>
      </c>
      <c r="BS463">
        <v>8</v>
      </c>
      <c r="BT463">
        <v>33</v>
      </c>
      <c r="BU463">
        <v>6</v>
      </c>
      <c r="BV463">
        <v>114.04</v>
      </c>
      <c r="BY463">
        <v>317</v>
      </c>
      <c r="BZ463">
        <v>55</v>
      </c>
      <c r="CA463">
        <v>14</v>
      </c>
      <c r="CB463">
        <v>12</v>
      </c>
      <c r="CC463">
        <v>999</v>
      </c>
      <c r="CD463">
        <v>999</v>
      </c>
      <c r="CE463">
        <v>999</v>
      </c>
    </row>
    <row r="464" spans="16:83" x14ac:dyDescent="0.2">
      <c r="P464">
        <v>313</v>
      </c>
      <c r="Q464">
        <v>7540</v>
      </c>
      <c r="U464">
        <v>460</v>
      </c>
      <c r="V464">
        <v>7540</v>
      </c>
      <c r="BQ464">
        <v>318</v>
      </c>
      <c r="BR464">
        <v>39</v>
      </c>
      <c r="BS464">
        <v>13</v>
      </c>
      <c r="BT464">
        <v>54</v>
      </c>
      <c r="BU464">
        <v>15</v>
      </c>
      <c r="BV464">
        <v>126.3</v>
      </c>
      <c r="BY464">
        <v>318</v>
      </c>
      <c r="BZ464">
        <v>98</v>
      </c>
      <c r="CA464">
        <v>9</v>
      </c>
      <c r="CB464">
        <v>33</v>
      </c>
      <c r="CC464">
        <v>999</v>
      </c>
      <c r="CD464">
        <v>999</v>
      </c>
      <c r="CE464">
        <v>999</v>
      </c>
    </row>
    <row r="465" spans="16:83" x14ac:dyDescent="0.2">
      <c r="P465">
        <v>314</v>
      </c>
      <c r="Q465">
        <v>10740</v>
      </c>
      <c r="U465">
        <v>461</v>
      </c>
      <c r="V465">
        <v>10640</v>
      </c>
      <c r="BQ465">
        <v>319</v>
      </c>
      <c r="BR465">
        <v>45</v>
      </c>
      <c r="BS465">
        <v>6</v>
      </c>
      <c r="BT465">
        <v>38</v>
      </c>
      <c r="BU465">
        <v>13</v>
      </c>
      <c r="BV465">
        <v>131.4</v>
      </c>
      <c r="BY465">
        <v>319</v>
      </c>
      <c r="BZ465">
        <v>90</v>
      </c>
      <c r="CA465">
        <v>7</v>
      </c>
      <c r="CB465">
        <v>38</v>
      </c>
      <c r="CC465">
        <v>999</v>
      </c>
      <c r="CD465">
        <v>999</v>
      </c>
      <c r="CE465">
        <v>999</v>
      </c>
    </row>
    <row r="466" spans="16:83" x14ac:dyDescent="0.2">
      <c r="P466">
        <v>315</v>
      </c>
      <c r="Q466">
        <v>13540</v>
      </c>
      <c r="U466">
        <v>462</v>
      </c>
      <c r="V466">
        <v>7940</v>
      </c>
      <c r="BQ466">
        <v>320</v>
      </c>
      <c r="BR466">
        <v>15</v>
      </c>
      <c r="BS466">
        <v>5</v>
      </c>
      <c r="BT466">
        <v>46</v>
      </c>
      <c r="BU466">
        <v>9</v>
      </c>
      <c r="BV466">
        <v>130.24</v>
      </c>
      <c r="BY466">
        <v>320</v>
      </c>
      <c r="BZ466">
        <v>41</v>
      </c>
      <c r="CA466">
        <v>7</v>
      </c>
      <c r="CB466">
        <v>22</v>
      </c>
      <c r="CC466">
        <v>999</v>
      </c>
      <c r="CD466">
        <v>999</v>
      </c>
      <c r="CE466">
        <v>999</v>
      </c>
    </row>
    <row r="467" spans="16:83" x14ac:dyDescent="0.2">
      <c r="P467">
        <v>316</v>
      </c>
      <c r="Q467">
        <v>8540</v>
      </c>
      <c r="U467">
        <v>463</v>
      </c>
      <c r="V467">
        <v>7240</v>
      </c>
      <c r="BQ467">
        <v>321</v>
      </c>
      <c r="BR467">
        <v>23</v>
      </c>
      <c r="BS467">
        <v>6</v>
      </c>
      <c r="BT467">
        <v>78</v>
      </c>
      <c r="BU467">
        <v>18</v>
      </c>
      <c r="BV467">
        <v>124.22</v>
      </c>
      <c r="BY467">
        <v>321</v>
      </c>
      <c r="BZ467">
        <v>90</v>
      </c>
      <c r="CA467">
        <v>7</v>
      </c>
      <c r="CB467">
        <v>29</v>
      </c>
      <c r="CC467">
        <v>999</v>
      </c>
      <c r="CD467">
        <v>999</v>
      </c>
      <c r="CE467">
        <v>999</v>
      </c>
    </row>
    <row r="468" spans="16:83" x14ac:dyDescent="0.2">
      <c r="P468">
        <v>317</v>
      </c>
      <c r="Q468">
        <v>3740</v>
      </c>
      <c r="U468">
        <v>464</v>
      </c>
      <c r="V468">
        <v>2540</v>
      </c>
      <c r="BQ468">
        <v>322</v>
      </c>
      <c r="BR468">
        <v>13</v>
      </c>
      <c r="BS468">
        <v>5</v>
      </c>
      <c r="BT468">
        <v>41</v>
      </c>
      <c r="BU468">
        <v>9</v>
      </c>
      <c r="BV468">
        <v>120</v>
      </c>
      <c r="BY468">
        <v>322</v>
      </c>
      <c r="BZ468">
        <v>77</v>
      </c>
      <c r="CA468">
        <v>5</v>
      </c>
      <c r="CB468">
        <v>13</v>
      </c>
      <c r="CC468">
        <v>999</v>
      </c>
      <c r="CD468">
        <v>999</v>
      </c>
      <c r="CE468">
        <v>999</v>
      </c>
    </row>
    <row r="469" spans="16:83" x14ac:dyDescent="0.2">
      <c r="P469">
        <v>318</v>
      </c>
      <c r="Q469">
        <v>2840</v>
      </c>
      <c r="U469">
        <v>465</v>
      </c>
      <c r="V469">
        <v>6640</v>
      </c>
      <c r="BQ469">
        <v>323</v>
      </c>
      <c r="BR469">
        <v>10</v>
      </c>
      <c r="BS469">
        <v>6</v>
      </c>
      <c r="BT469">
        <v>32</v>
      </c>
      <c r="BU469">
        <v>3</v>
      </c>
      <c r="BV469">
        <v>139.11000000000001</v>
      </c>
      <c r="BY469">
        <v>323</v>
      </c>
      <c r="BZ469">
        <v>39</v>
      </c>
      <c r="CA469">
        <v>6</v>
      </c>
      <c r="CB469">
        <v>7</v>
      </c>
      <c r="CC469">
        <v>999</v>
      </c>
      <c r="CD469">
        <v>999</v>
      </c>
      <c r="CE469">
        <v>999</v>
      </c>
    </row>
    <row r="470" spans="16:83" x14ac:dyDescent="0.2">
      <c r="P470">
        <v>319</v>
      </c>
      <c r="Q470">
        <v>6740</v>
      </c>
      <c r="U470">
        <v>466</v>
      </c>
      <c r="V470">
        <v>11140</v>
      </c>
      <c r="BQ470">
        <v>324</v>
      </c>
      <c r="BR470">
        <v>12</v>
      </c>
      <c r="BS470">
        <v>4</v>
      </c>
      <c r="BT470">
        <v>31</v>
      </c>
      <c r="BU470">
        <v>8</v>
      </c>
      <c r="BV470">
        <v>130.11000000000001</v>
      </c>
      <c r="BY470">
        <v>324</v>
      </c>
      <c r="BZ470">
        <v>41</v>
      </c>
      <c r="CA470">
        <v>13</v>
      </c>
      <c r="CB470">
        <v>11</v>
      </c>
      <c r="CC470">
        <v>999</v>
      </c>
      <c r="CD470">
        <v>999</v>
      </c>
      <c r="CE470">
        <v>999</v>
      </c>
    </row>
    <row r="471" spans="16:83" x14ac:dyDescent="0.2">
      <c r="P471">
        <v>320</v>
      </c>
      <c r="Q471">
        <v>16840</v>
      </c>
      <c r="U471">
        <v>467</v>
      </c>
      <c r="V471">
        <v>12040</v>
      </c>
      <c r="BQ471">
        <v>325</v>
      </c>
      <c r="BR471">
        <v>27</v>
      </c>
      <c r="BS471">
        <v>6</v>
      </c>
      <c r="BT471">
        <v>91</v>
      </c>
      <c r="BU471">
        <v>16</v>
      </c>
      <c r="BV471">
        <v>125.27</v>
      </c>
      <c r="BY471">
        <v>325</v>
      </c>
      <c r="BZ471">
        <v>77</v>
      </c>
      <c r="CA471">
        <v>13</v>
      </c>
      <c r="CB471">
        <v>32</v>
      </c>
      <c r="CC471">
        <v>999</v>
      </c>
      <c r="CD471">
        <v>999</v>
      </c>
      <c r="CE471">
        <v>999</v>
      </c>
    </row>
    <row r="472" spans="16:83" x14ac:dyDescent="0.2">
      <c r="P472">
        <v>321</v>
      </c>
      <c r="Q472">
        <v>11540</v>
      </c>
      <c r="U472">
        <v>468</v>
      </c>
      <c r="V472">
        <v>8140</v>
      </c>
      <c r="BQ472">
        <v>326</v>
      </c>
      <c r="BR472">
        <v>63</v>
      </c>
      <c r="BS472">
        <v>8</v>
      </c>
      <c r="BT472">
        <v>111</v>
      </c>
      <c r="BU472">
        <v>18</v>
      </c>
      <c r="BV472">
        <v>88.26</v>
      </c>
      <c r="BY472">
        <v>326</v>
      </c>
      <c r="BZ472">
        <v>123</v>
      </c>
      <c r="CA472">
        <v>12</v>
      </c>
      <c r="CB472">
        <v>53</v>
      </c>
      <c r="CC472">
        <v>999</v>
      </c>
      <c r="CD472">
        <v>999</v>
      </c>
      <c r="CE472">
        <v>999</v>
      </c>
    </row>
    <row r="473" spans="16:83" x14ac:dyDescent="0.2">
      <c r="P473">
        <v>322</v>
      </c>
      <c r="Q473">
        <v>5540</v>
      </c>
      <c r="U473">
        <v>469</v>
      </c>
      <c r="V473">
        <v>11040</v>
      </c>
      <c r="BQ473">
        <v>327</v>
      </c>
      <c r="BR473">
        <v>56</v>
      </c>
      <c r="BS473">
        <v>7</v>
      </c>
      <c r="BT473">
        <v>72</v>
      </c>
      <c r="BU473">
        <v>24</v>
      </c>
      <c r="BV473">
        <v>93</v>
      </c>
      <c r="BY473">
        <v>327</v>
      </c>
      <c r="BZ473">
        <v>104</v>
      </c>
      <c r="CA473">
        <v>6</v>
      </c>
      <c r="CB473">
        <v>50</v>
      </c>
      <c r="CC473">
        <v>999</v>
      </c>
      <c r="CD473">
        <v>991</v>
      </c>
      <c r="CE473">
        <v>999</v>
      </c>
    </row>
    <row r="474" spans="16:83" x14ac:dyDescent="0.2">
      <c r="P474">
        <v>323</v>
      </c>
      <c r="Q474">
        <v>6840</v>
      </c>
      <c r="U474">
        <v>470</v>
      </c>
      <c r="V474">
        <v>8840</v>
      </c>
      <c r="BQ474">
        <v>328</v>
      </c>
      <c r="BR474">
        <v>22</v>
      </c>
      <c r="BS474">
        <v>7</v>
      </c>
      <c r="BT474">
        <v>41</v>
      </c>
      <c r="BU474">
        <v>5</v>
      </c>
      <c r="BV474">
        <v>105</v>
      </c>
      <c r="BY474">
        <v>328</v>
      </c>
      <c r="BZ474">
        <v>47</v>
      </c>
      <c r="CA474">
        <v>7</v>
      </c>
      <c r="CB474">
        <v>11</v>
      </c>
      <c r="CC474">
        <v>999</v>
      </c>
      <c r="CD474">
        <v>999</v>
      </c>
      <c r="CE474">
        <v>999</v>
      </c>
    </row>
    <row r="475" spans="16:83" x14ac:dyDescent="0.2">
      <c r="P475">
        <v>324</v>
      </c>
      <c r="Q475">
        <v>4240</v>
      </c>
      <c r="U475">
        <v>471</v>
      </c>
      <c r="V475">
        <v>7340</v>
      </c>
      <c r="BQ475">
        <v>329</v>
      </c>
      <c r="BR475">
        <v>9</v>
      </c>
      <c r="BS475">
        <v>2</v>
      </c>
      <c r="BT475">
        <v>22</v>
      </c>
      <c r="BU475">
        <v>2</v>
      </c>
      <c r="BV475">
        <v>103.49</v>
      </c>
      <c r="BY475">
        <v>329</v>
      </c>
      <c r="BZ475">
        <v>33</v>
      </c>
      <c r="CA475">
        <v>6</v>
      </c>
      <c r="CB475">
        <v>7</v>
      </c>
      <c r="CC475">
        <v>999</v>
      </c>
      <c r="CD475">
        <v>999</v>
      </c>
      <c r="CE475">
        <v>999</v>
      </c>
    </row>
    <row r="476" spans="16:83" x14ac:dyDescent="0.2">
      <c r="P476">
        <v>325</v>
      </c>
      <c r="Q476">
        <v>5240</v>
      </c>
      <c r="U476">
        <v>472</v>
      </c>
      <c r="V476">
        <v>8340</v>
      </c>
      <c r="BQ476">
        <v>330</v>
      </c>
      <c r="BR476">
        <v>7</v>
      </c>
      <c r="BS476">
        <v>4</v>
      </c>
      <c r="BT476">
        <v>131</v>
      </c>
      <c r="BU476">
        <v>3</v>
      </c>
      <c r="BV476">
        <v>85</v>
      </c>
      <c r="BY476">
        <v>330</v>
      </c>
      <c r="BZ476">
        <v>47</v>
      </c>
      <c r="CA476">
        <v>8</v>
      </c>
      <c r="CB476">
        <v>4</v>
      </c>
      <c r="CC476">
        <v>999</v>
      </c>
      <c r="CD476">
        <v>999</v>
      </c>
      <c r="CE476">
        <v>999</v>
      </c>
    </row>
    <row r="477" spans="16:83" x14ac:dyDescent="0.2">
      <c r="P477">
        <v>326</v>
      </c>
      <c r="Q477">
        <v>11540</v>
      </c>
      <c r="U477">
        <v>473</v>
      </c>
      <c r="V477">
        <v>5640</v>
      </c>
      <c r="BQ477">
        <v>331</v>
      </c>
      <c r="BR477">
        <v>8</v>
      </c>
      <c r="BS477">
        <v>3</v>
      </c>
      <c r="BT477">
        <v>21</v>
      </c>
      <c r="BU477">
        <v>3</v>
      </c>
      <c r="BV477">
        <v>85</v>
      </c>
      <c r="BY477">
        <v>331</v>
      </c>
      <c r="BZ477">
        <v>36</v>
      </c>
      <c r="CA477">
        <v>6</v>
      </c>
      <c r="CB477">
        <v>4</v>
      </c>
      <c r="CC477">
        <v>999</v>
      </c>
      <c r="CD477">
        <v>999</v>
      </c>
      <c r="CE477">
        <v>999</v>
      </c>
    </row>
    <row r="478" spans="16:83" x14ac:dyDescent="0.2">
      <c r="P478">
        <v>327</v>
      </c>
      <c r="Q478">
        <v>11140</v>
      </c>
      <c r="U478">
        <v>474</v>
      </c>
      <c r="V478">
        <v>5240</v>
      </c>
      <c r="BQ478">
        <v>332</v>
      </c>
      <c r="BR478">
        <v>21</v>
      </c>
      <c r="BS478">
        <v>10</v>
      </c>
      <c r="BT478">
        <v>38</v>
      </c>
      <c r="BU478">
        <v>6</v>
      </c>
      <c r="BV478">
        <v>86.45</v>
      </c>
      <c r="BY478">
        <v>332</v>
      </c>
      <c r="BZ478">
        <v>41</v>
      </c>
      <c r="CA478">
        <v>7</v>
      </c>
      <c r="CB478">
        <v>10</v>
      </c>
      <c r="CC478">
        <v>999</v>
      </c>
      <c r="CD478">
        <v>999</v>
      </c>
      <c r="CE478">
        <v>999</v>
      </c>
    </row>
    <row r="479" spans="16:83" x14ac:dyDescent="0.2">
      <c r="P479">
        <v>328</v>
      </c>
      <c r="Q479">
        <v>6740</v>
      </c>
      <c r="U479">
        <v>475</v>
      </c>
      <c r="V479">
        <v>3140</v>
      </c>
      <c r="BQ479">
        <v>333</v>
      </c>
      <c r="BR479">
        <v>5</v>
      </c>
      <c r="BS479">
        <v>2</v>
      </c>
      <c r="BT479">
        <v>26</v>
      </c>
      <c r="BU479">
        <v>5</v>
      </c>
      <c r="BV479">
        <v>128.77000000000001</v>
      </c>
      <c r="BY479">
        <v>333</v>
      </c>
      <c r="BZ479">
        <v>47</v>
      </c>
      <c r="CA479">
        <v>8</v>
      </c>
      <c r="CB479">
        <v>7</v>
      </c>
      <c r="CC479">
        <v>999</v>
      </c>
      <c r="CD479">
        <v>999</v>
      </c>
      <c r="CE479">
        <v>999</v>
      </c>
    </row>
    <row r="480" spans="16:83" x14ac:dyDescent="0.2">
      <c r="P480">
        <v>329</v>
      </c>
      <c r="Q480">
        <v>10540</v>
      </c>
      <c r="U480">
        <v>476</v>
      </c>
      <c r="V480">
        <v>6540</v>
      </c>
      <c r="BQ480">
        <v>334</v>
      </c>
      <c r="BR480">
        <v>16</v>
      </c>
      <c r="BS480">
        <v>4</v>
      </c>
      <c r="BT480">
        <v>73</v>
      </c>
      <c r="BU480">
        <v>17</v>
      </c>
      <c r="BV480">
        <v>113.4</v>
      </c>
      <c r="BY480">
        <v>334</v>
      </c>
      <c r="BZ480">
        <v>90</v>
      </c>
      <c r="CA480">
        <v>8</v>
      </c>
      <c r="CB480">
        <v>16</v>
      </c>
      <c r="CC480">
        <v>999</v>
      </c>
      <c r="CD480">
        <v>999</v>
      </c>
      <c r="CE480">
        <v>999</v>
      </c>
    </row>
    <row r="481" spans="16:83" x14ac:dyDescent="0.2">
      <c r="P481">
        <v>330</v>
      </c>
      <c r="Q481">
        <v>4640</v>
      </c>
      <c r="U481">
        <v>477</v>
      </c>
      <c r="V481">
        <v>4040</v>
      </c>
      <c r="BQ481">
        <v>335</v>
      </c>
      <c r="BR481">
        <v>10</v>
      </c>
      <c r="BS481">
        <v>3</v>
      </c>
      <c r="BT481">
        <v>50</v>
      </c>
      <c r="BU481">
        <v>7</v>
      </c>
      <c r="BV481">
        <v>136.91</v>
      </c>
      <c r="BY481">
        <v>335</v>
      </c>
      <c r="BZ481">
        <v>39</v>
      </c>
      <c r="CA481">
        <v>8</v>
      </c>
      <c r="CB481">
        <v>7</v>
      </c>
      <c r="CC481">
        <v>999</v>
      </c>
      <c r="CD481">
        <v>991</v>
      </c>
      <c r="CE481">
        <v>999</v>
      </c>
    </row>
    <row r="482" spans="16:83" x14ac:dyDescent="0.2">
      <c r="P482">
        <v>331</v>
      </c>
      <c r="Q482">
        <v>17540</v>
      </c>
      <c r="U482">
        <v>478</v>
      </c>
      <c r="V482">
        <v>7740</v>
      </c>
      <c r="BQ482">
        <v>336</v>
      </c>
      <c r="BR482">
        <v>7</v>
      </c>
      <c r="BS482">
        <v>5</v>
      </c>
      <c r="BT482">
        <v>21</v>
      </c>
      <c r="BU482">
        <v>3</v>
      </c>
      <c r="BV482">
        <v>133.69</v>
      </c>
      <c r="BY482">
        <v>336</v>
      </c>
      <c r="BZ482">
        <v>55</v>
      </c>
      <c r="CA482">
        <v>13</v>
      </c>
      <c r="CB482">
        <v>8</v>
      </c>
      <c r="CC482">
        <v>999</v>
      </c>
      <c r="CD482">
        <v>999</v>
      </c>
      <c r="CE482">
        <v>999</v>
      </c>
    </row>
    <row r="483" spans="16:83" x14ac:dyDescent="0.2">
      <c r="P483">
        <v>332</v>
      </c>
      <c r="Q483">
        <v>9040</v>
      </c>
      <c r="U483">
        <v>479</v>
      </c>
      <c r="V483">
        <v>3240</v>
      </c>
      <c r="BQ483">
        <v>337</v>
      </c>
      <c r="BR483">
        <v>4</v>
      </c>
      <c r="BS483">
        <v>5</v>
      </c>
      <c r="BT483">
        <v>5</v>
      </c>
      <c r="BU483">
        <v>2</v>
      </c>
      <c r="BV483">
        <v>86.63</v>
      </c>
      <c r="BY483">
        <v>337</v>
      </c>
      <c r="BZ483">
        <v>39</v>
      </c>
      <c r="CA483">
        <v>14</v>
      </c>
      <c r="CB483">
        <v>25</v>
      </c>
      <c r="CC483">
        <v>999</v>
      </c>
      <c r="CD483">
        <v>999</v>
      </c>
      <c r="CE483">
        <v>999</v>
      </c>
    </row>
    <row r="484" spans="16:83" x14ac:dyDescent="0.2">
      <c r="P484">
        <v>333</v>
      </c>
      <c r="Q484">
        <v>9040</v>
      </c>
      <c r="U484">
        <v>480</v>
      </c>
      <c r="V484">
        <v>6940</v>
      </c>
      <c r="BQ484">
        <v>338</v>
      </c>
      <c r="BR484">
        <v>7</v>
      </c>
      <c r="BS484">
        <v>4</v>
      </c>
      <c r="BT484">
        <v>27</v>
      </c>
      <c r="BU484">
        <v>7</v>
      </c>
      <c r="BV484">
        <v>109.61</v>
      </c>
      <c r="BY484">
        <v>338</v>
      </c>
      <c r="BZ484">
        <v>47</v>
      </c>
      <c r="CA484">
        <v>11</v>
      </c>
      <c r="CB484">
        <v>7</v>
      </c>
      <c r="CC484">
        <v>999</v>
      </c>
      <c r="CD484">
        <v>999</v>
      </c>
      <c r="CE484">
        <v>999</v>
      </c>
    </row>
    <row r="485" spans="16:83" x14ac:dyDescent="0.2">
      <c r="P485">
        <v>334</v>
      </c>
      <c r="Q485">
        <v>9140</v>
      </c>
      <c r="U485">
        <v>481</v>
      </c>
      <c r="V485">
        <v>8440</v>
      </c>
      <c r="BQ485">
        <v>339</v>
      </c>
      <c r="BR485">
        <v>11</v>
      </c>
      <c r="BS485">
        <v>4</v>
      </c>
      <c r="BT485">
        <v>134</v>
      </c>
      <c r="BU485">
        <v>33</v>
      </c>
      <c r="BV485">
        <v>146</v>
      </c>
      <c r="BY485">
        <v>339</v>
      </c>
      <c r="BZ485">
        <v>52</v>
      </c>
      <c r="CA485">
        <v>11</v>
      </c>
      <c r="CB485">
        <v>14</v>
      </c>
      <c r="CC485">
        <v>999</v>
      </c>
      <c r="CD485">
        <v>999</v>
      </c>
      <c r="CE485">
        <v>999</v>
      </c>
    </row>
    <row r="486" spans="16:83" x14ac:dyDescent="0.2">
      <c r="P486">
        <v>335</v>
      </c>
      <c r="Q486">
        <v>4940</v>
      </c>
      <c r="U486">
        <v>482</v>
      </c>
      <c r="V486">
        <v>10640</v>
      </c>
      <c r="BQ486">
        <v>340</v>
      </c>
      <c r="BR486">
        <v>45</v>
      </c>
      <c r="BS486">
        <v>6</v>
      </c>
      <c r="BT486">
        <v>101</v>
      </c>
      <c r="BU486">
        <v>25</v>
      </c>
      <c r="BV486">
        <v>99.42</v>
      </c>
      <c r="BY486">
        <v>340</v>
      </c>
      <c r="BZ486">
        <v>144</v>
      </c>
      <c r="CA486">
        <v>7</v>
      </c>
      <c r="CB486">
        <v>34</v>
      </c>
      <c r="CC486">
        <v>999</v>
      </c>
      <c r="CD486">
        <v>999</v>
      </c>
      <c r="CE486">
        <v>999</v>
      </c>
    </row>
    <row r="487" spans="16:83" x14ac:dyDescent="0.2">
      <c r="P487">
        <v>336</v>
      </c>
      <c r="Q487">
        <v>12340</v>
      </c>
      <c r="U487">
        <v>483</v>
      </c>
      <c r="V487">
        <v>10240</v>
      </c>
      <c r="BQ487">
        <v>341</v>
      </c>
      <c r="BR487">
        <v>38</v>
      </c>
      <c r="BS487">
        <v>4</v>
      </c>
      <c r="BT487">
        <v>48</v>
      </c>
      <c r="BU487">
        <v>9</v>
      </c>
      <c r="BV487">
        <v>125.17</v>
      </c>
      <c r="BY487">
        <v>341</v>
      </c>
      <c r="BZ487">
        <v>47</v>
      </c>
      <c r="CA487">
        <v>5</v>
      </c>
      <c r="CB487">
        <v>34</v>
      </c>
      <c r="CC487">
        <v>999</v>
      </c>
      <c r="CD487">
        <v>991</v>
      </c>
      <c r="CE487">
        <v>999</v>
      </c>
    </row>
    <row r="488" spans="16:83" x14ac:dyDescent="0.2">
      <c r="P488">
        <v>337</v>
      </c>
      <c r="Q488">
        <v>13440</v>
      </c>
      <c r="U488">
        <v>484</v>
      </c>
      <c r="V488">
        <v>3840</v>
      </c>
      <c r="BQ488">
        <v>342</v>
      </c>
      <c r="BR488">
        <v>5</v>
      </c>
      <c r="BS488">
        <v>5</v>
      </c>
      <c r="BT488">
        <v>20</v>
      </c>
      <c r="BU488">
        <v>6</v>
      </c>
      <c r="BV488">
        <v>97.7</v>
      </c>
      <c r="BY488">
        <v>342</v>
      </c>
      <c r="BZ488">
        <v>44</v>
      </c>
      <c r="CA488">
        <v>8</v>
      </c>
      <c r="CB488">
        <v>7</v>
      </c>
      <c r="CC488">
        <v>999</v>
      </c>
      <c r="CD488">
        <v>999</v>
      </c>
      <c r="CE488">
        <v>999</v>
      </c>
    </row>
    <row r="489" spans="16:83" x14ac:dyDescent="0.2">
      <c r="P489">
        <v>338</v>
      </c>
      <c r="Q489">
        <v>5240</v>
      </c>
      <c r="U489">
        <v>485</v>
      </c>
      <c r="V489">
        <v>18040</v>
      </c>
      <c r="BQ489">
        <v>343</v>
      </c>
      <c r="BR489">
        <v>12</v>
      </c>
      <c r="BS489">
        <v>3</v>
      </c>
      <c r="BT489">
        <v>73</v>
      </c>
      <c r="BU489">
        <v>13</v>
      </c>
      <c r="BV489">
        <v>95.57</v>
      </c>
      <c r="BY489">
        <v>343</v>
      </c>
      <c r="BZ489">
        <v>47</v>
      </c>
      <c r="CA489">
        <v>10</v>
      </c>
      <c r="CB489">
        <v>13</v>
      </c>
      <c r="CC489">
        <v>991</v>
      </c>
      <c r="CD489">
        <v>999</v>
      </c>
      <c r="CE489">
        <v>999</v>
      </c>
    </row>
    <row r="490" spans="16:83" x14ac:dyDescent="0.2">
      <c r="P490">
        <v>339</v>
      </c>
      <c r="Q490">
        <v>840</v>
      </c>
      <c r="U490">
        <v>486</v>
      </c>
      <c r="V490">
        <v>156440</v>
      </c>
      <c r="W490" t="s">
        <v>145</v>
      </c>
      <c r="BQ490">
        <v>344</v>
      </c>
      <c r="BR490">
        <v>10</v>
      </c>
      <c r="BS490">
        <v>5</v>
      </c>
      <c r="BT490">
        <v>55</v>
      </c>
      <c r="BU490">
        <v>15</v>
      </c>
      <c r="BV490">
        <v>119.36</v>
      </c>
      <c r="BY490">
        <v>344</v>
      </c>
      <c r="BZ490">
        <v>95</v>
      </c>
      <c r="CA490">
        <v>13</v>
      </c>
      <c r="CB490">
        <v>22</v>
      </c>
      <c r="CC490">
        <v>999</v>
      </c>
      <c r="CD490">
        <v>999</v>
      </c>
      <c r="CE490">
        <v>999</v>
      </c>
    </row>
    <row r="491" spans="16:83" x14ac:dyDescent="0.2">
      <c r="P491">
        <v>340</v>
      </c>
      <c r="Q491">
        <v>10840</v>
      </c>
      <c r="U491">
        <v>487</v>
      </c>
      <c r="V491">
        <v>15640</v>
      </c>
      <c r="BQ491">
        <v>345</v>
      </c>
      <c r="BR491">
        <v>18</v>
      </c>
      <c r="BS491">
        <v>4</v>
      </c>
      <c r="BT491">
        <v>63</v>
      </c>
      <c r="BU491">
        <v>11</v>
      </c>
      <c r="BV491">
        <v>123.11</v>
      </c>
      <c r="BY491">
        <v>345</v>
      </c>
      <c r="BZ491">
        <v>98</v>
      </c>
      <c r="CA491">
        <v>9</v>
      </c>
      <c r="CB491">
        <v>20</v>
      </c>
      <c r="CC491">
        <v>999</v>
      </c>
      <c r="CD491">
        <v>991</v>
      </c>
      <c r="CE491">
        <v>999</v>
      </c>
    </row>
    <row r="492" spans="16:83" x14ac:dyDescent="0.2">
      <c r="P492">
        <v>341</v>
      </c>
      <c r="Q492">
        <v>5340</v>
      </c>
      <c r="U492">
        <v>488</v>
      </c>
      <c r="V492">
        <v>6840</v>
      </c>
      <c r="BQ492">
        <v>346</v>
      </c>
      <c r="BR492">
        <v>41</v>
      </c>
      <c r="BS492">
        <v>4</v>
      </c>
      <c r="BT492">
        <v>33</v>
      </c>
      <c r="BU492">
        <v>19</v>
      </c>
      <c r="BV492">
        <v>97.82</v>
      </c>
      <c r="BY492">
        <v>346</v>
      </c>
      <c r="BZ492">
        <v>139</v>
      </c>
      <c r="CA492">
        <v>5</v>
      </c>
      <c r="CB492">
        <v>53</v>
      </c>
      <c r="CC492">
        <v>999</v>
      </c>
      <c r="CD492">
        <v>999</v>
      </c>
      <c r="CE492">
        <v>999</v>
      </c>
    </row>
    <row r="493" spans="16:83" x14ac:dyDescent="0.2">
      <c r="P493">
        <v>342</v>
      </c>
      <c r="Q493">
        <v>10840</v>
      </c>
      <c r="U493">
        <v>489</v>
      </c>
      <c r="V493">
        <v>10340</v>
      </c>
      <c r="BQ493">
        <v>347</v>
      </c>
      <c r="BR493">
        <v>26</v>
      </c>
      <c r="BS493">
        <v>3</v>
      </c>
      <c r="BT493">
        <v>38</v>
      </c>
      <c r="BU493">
        <v>16</v>
      </c>
      <c r="BV493">
        <v>117.19</v>
      </c>
      <c r="BY493">
        <v>347</v>
      </c>
      <c r="BZ493">
        <v>125</v>
      </c>
      <c r="CA493">
        <v>5</v>
      </c>
      <c r="CB493">
        <v>34</v>
      </c>
      <c r="CC493">
        <v>999</v>
      </c>
      <c r="CD493">
        <v>999</v>
      </c>
      <c r="CE493">
        <v>999</v>
      </c>
    </row>
    <row r="494" spans="16:83" x14ac:dyDescent="0.2">
      <c r="P494">
        <v>343</v>
      </c>
      <c r="Q494">
        <v>4940</v>
      </c>
      <c r="U494">
        <v>490</v>
      </c>
      <c r="V494">
        <v>7540</v>
      </c>
      <c r="BQ494">
        <v>348</v>
      </c>
      <c r="BR494">
        <v>9</v>
      </c>
      <c r="BS494">
        <v>2</v>
      </c>
      <c r="BT494">
        <v>50</v>
      </c>
      <c r="BU494">
        <v>6</v>
      </c>
      <c r="BV494">
        <v>128.15</v>
      </c>
      <c r="BY494">
        <v>348</v>
      </c>
      <c r="BZ494">
        <v>52</v>
      </c>
      <c r="CA494">
        <v>9</v>
      </c>
      <c r="CB494">
        <v>8</v>
      </c>
      <c r="CC494">
        <v>999</v>
      </c>
      <c r="CD494">
        <v>999</v>
      </c>
      <c r="CE494">
        <v>999</v>
      </c>
    </row>
    <row r="495" spans="16:83" x14ac:dyDescent="0.2">
      <c r="P495">
        <v>344</v>
      </c>
      <c r="Q495">
        <v>6240</v>
      </c>
      <c r="U495">
        <v>491</v>
      </c>
      <c r="V495">
        <v>8240</v>
      </c>
      <c r="BQ495">
        <v>349</v>
      </c>
      <c r="BR495">
        <v>5</v>
      </c>
      <c r="BS495">
        <v>2</v>
      </c>
      <c r="BT495">
        <v>21</v>
      </c>
      <c r="BU495">
        <v>2</v>
      </c>
      <c r="BV495">
        <v>129.4</v>
      </c>
      <c r="BY495">
        <v>349</v>
      </c>
      <c r="BZ495">
        <v>36</v>
      </c>
      <c r="CA495">
        <v>12</v>
      </c>
      <c r="CB495">
        <v>3</v>
      </c>
      <c r="CC495">
        <v>999</v>
      </c>
      <c r="CD495">
        <v>999</v>
      </c>
      <c r="CE495">
        <v>999</v>
      </c>
    </row>
    <row r="496" spans="16:83" x14ac:dyDescent="0.2">
      <c r="P496">
        <v>345</v>
      </c>
      <c r="Q496">
        <v>3940</v>
      </c>
      <c r="U496">
        <v>492</v>
      </c>
      <c r="V496">
        <v>7740</v>
      </c>
      <c r="BQ496">
        <v>350</v>
      </c>
      <c r="BR496">
        <v>25</v>
      </c>
      <c r="BS496">
        <v>6</v>
      </c>
      <c r="BT496">
        <v>61</v>
      </c>
      <c r="BU496">
        <v>20</v>
      </c>
      <c r="BV496">
        <v>125.4</v>
      </c>
      <c r="BY496">
        <v>350</v>
      </c>
      <c r="BZ496">
        <v>217</v>
      </c>
      <c r="CA496">
        <v>13</v>
      </c>
      <c r="CB496">
        <v>32</v>
      </c>
      <c r="CC496">
        <v>999</v>
      </c>
      <c r="CD496">
        <v>999</v>
      </c>
      <c r="CE496">
        <v>999</v>
      </c>
    </row>
    <row r="497" spans="16:83" x14ac:dyDescent="0.2">
      <c r="P497">
        <v>346</v>
      </c>
      <c r="Q497">
        <v>7440</v>
      </c>
      <c r="U497">
        <v>493</v>
      </c>
      <c r="V497">
        <v>12240</v>
      </c>
      <c r="BQ497">
        <v>351</v>
      </c>
      <c r="BR497">
        <v>13</v>
      </c>
      <c r="BS497">
        <v>5</v>
      </c>
      <c r="BT497">
        <v>77</v>
      </c>
      <c r="BU497">
        <v>9</v>
      </c>
      <c r="BV497">
        <v>116.8</v>
      </c>
      <c r="BY497">
        <v>351</v>
      </c>
      <c r="BZ497">
        <v>185</v>
      </c>
      <c r="CA497">
        <v>12</v>
      </c>
      <c r="CB497">
        <v>17</v>
      </c>
      <c r="CC497">
        <v>999</v>
      </c>
      <c r="CD497">
        <v>999</v>
      </c>
      <c r="CE497">
        <v>999</v>
      </c>
    </row>
    <row r="498" spans="16:83" x14ac:dyDescent="0.2">
      <c r="P498">
        <v>347</v>
      </c>
      <c r="Q498">
        <v>5640</v>
      </c>
      <c r="U498">
        <v>494</v>
      </c>
      <c r="V498">
        <v>9340</v>
      </c>
      <c r="BQ498">
        <v>352</v>
      </c>
      <c r="BR498">
        <v>13</v>
      </c>
      <c r="BS498">
        <v>3</v>
      </c>
      <c r="BT498">
        <v>34</v>
      </c>
      <c r="BU498">
        <v>4</v>
      </c>
      <c r="BV498">
        <v>96.84</v>
      </c>
      <c r="BY498">
        <v>352</v>
      </c>
      <c r="BZ498">
        <v>277</v>
      </c>
      <c r="CA498">
        <v>9</v>
      </c>
      <c r="CB498">
        <v>17</v>
      </c>
      <c r="CC498">
        <v>991</v>
      </c>
      <c r="CD498">
        <v>991</v>
      </c>
      <c r="CE498">
        <v>999</v>
      </c>
    </row>
    <row r="499" spans="16:83" x14ac:dyDescent="0.2">
      <c r="P499">
        <v>348</v>
      </c>
      <c r="Q499">
        <v>4140</v>
      </c>
      <c r="U499">
        <v>495</v>
      </c>
      <c r="V499">
        <v>10540</v>
      </c>
      <c r="BQ499">
        <v>353</v>
      </c>
      <c r="BR499">
        <v>6</v>
      </c>
      <c r="BS499">
        <v>2</v>
      </c>
      <c r="BT499">
        <v>27</v>
      </c>
      <c r="BU499">
        <v>7</v>
      </c>
      <c r="BV499">
        <v>103.22</v>
      </c>
      <c r="BY499">
        <v>353</v>
      </c>
      <c r="BZ499">
        <v>185</v>
      </c>
      <c r="CA499">
        <v>6</v>
      </c>
      <c r="CB499">
        <v>87</v>
      </c>
      <c r="CC499">
        <v>999</v>
      </c>
      <c r="CD499">
        <v>999</v>
      </c>
      <c r="CE499">
        <v>999</v>
      </c>
    </row>
    <row r="500" spans="16:83" x14ac:dyDescent="0.2">
      <c r="P500">
        <v>349</v>
      </c>
      <c r="Q500">
        <v>4740</v>
      </c>
      <c r="U500">
        <v>496</v>
      </c>
      <c r="V500">
        <v>15140</v>
      </c>
      <c r="BQ500">
        <v>354</v>
      </c>
      <c r="BR500">
        <v>10</v>
      </c>
      <c r="BS500">
        <v>5</v>
      </c>
      <c r="BT500">
        <v>36</v>
      </c>
      <c r="BU500">
        <v>8</v>
      </c>
      <c r="BV500">
        <v>149.33000000000001</v>
      </c>
      <c r="BY500">
        <v>354</v>
      </c>
      <c r="BZ500">
        <v>68</v>
      </c>
      <c r="CA500">
        <v>11</v>
      </c>
      <c r="CB500">
        <v>28</v>
      </c>
      <c r="CC500">
        <v>999</v>
      </c>
      <c r="CD500">
        <v>999</v>
      </c>
      <c r="CE500">
        <v>999</v>
      </c>
    </row>
    <row r="501" spans="16:83" x14ac:dyDescent="0.2">
      <c r="P501">
        <v>350</v>
      </c>
      <c r="Q501">
        <v>2940</v>
      </c>
      <c r="U501">
        <v>497</v>
      </c>
      <c r="V501">
        <v>4340</v>
      </c>
      <c r="BQ501">
        <v>355</v>
      </c>
      <c r="BR501">
        <v>92</v>
      </c>
      <c r="BS501">
        <v>5</v>
      </c>
      <c r="BT501">
        <v>42</v>
      </c>
      <c r="BU501">
        <v>39</v>
      </c>
      <c r="BV501">
        <v>134.83000000000001</v>
      </c>
      <c r="BY501">
        <v>355</v>
      </c>
      <c r="BZ501">
        <v>142</v>
      </c>
      <c r="CA501">
        <v>4</v>
      </c>
      <c r="CB501">
        <v>92</v>
      </c>
      <c r="CC501">
        <v>999</v>
      </c>
      <c r="CD501">
        <v>999</v>
      </c>
      <c r="CE501">
        <v>999</v>
      </c>
    </row>
    <row r="502" spans="16:83" x14ac:dyDescent="0.2">
      <c r="P502">
        <v>351</v>
      </c>
      <c r="Q502">
        <v>4140</v>
      </c>
      <c r="U502">
        <v>498</v>
      </c>
      <c r="V502">
        <v>18740</v>
      </c>
      <c r="BQ502">
        <v>356</v>
      </c>
      <c r="BR502">
        <v>21</v>
      </c>
      <c r="BS502">
        <v>2</v>
      </c>
      <c r="BT502">
        <v>27</v>
      </c>
      <c r="BU502">
        <v>7</v>
      </c>
      <c r="BV502">
        <v>45.84</v>
      </c>
      <c r="BY502">
        <v>356</v>
      </c>
      <c r="BZ502">
        <v>60</v>
      </c>
      <c r="CA502">
        <v>6</v>
      </c>
      <c r="CB502">
        <v>19</v>
      </c>
      <c r="CC502">
        <v>999</v>
      </c>
      <c r="CD502">
        <v>999</v>
      </c>
      <c r="CE502">
        <v>999</v>
      </c>
    </row>
    <row r="503" spans="16:83" x14ac:dyDescent="0.2">
      <c r="P503">
        <v>352</v>
      </c>
      <c r="Q503">
        <v>5240</v>
      </c>
      <c r="U503">
        <v>499</v>
      </c>
      <c r="V503">
        <v>17640</v>
      </c>
      <c r="BQ503">
        <v>357</v>
      </c>
      <c r="BR503">
        <v>2</v>
      </c>
      <c r="BS503">
        <v>4</v>
      </c>
      <c r="BT503">
        <v>9</v>
      </c>
      <c r="BU503">
        <v>2</v>
      </c>
      <c r="BV503">
        <v>118.5</v>
      </c>
      <c r="BY503">
        <v>357</v>
      </c>
      <c r="BZ503">
        <v>44</v>
      </c>
      <c r="CA503">
        <v>18</v>
      </c>
      <c r="CB503">
        <v>4</v>
      </c>
      <c r="CC503">
        <v>991</v>
      </c>
      <c r="CD503">
        <v>999</v>
      </c>
      <c r="CE503">
        <v>999</v>
      </c>
    </row>
    <row r="504" spans="16:83" x14ac:dyDescent="0.2">
      <c r="P504">
        <v>353</v>
      </c>
      <c r="Q504">
        <v>5640</v>
      </c>
      <c r="U504">
        <v>500</v>
      </c>
      <c r="V504">
        <v>18540</v>
      </c>
      <c r="BQ504">
        <v>358</v>
      </c>
      <c r="BR504">
        <v>2</v>
      </c>
      <c r="BS504">
        <v>4</v>
      </c>
      <c r="BT504">
        <v>9</v>
      </c>
      <c r="BU504">
        <v>3</v>
      </c>
      <c r="BV504">
        <v>111</v>
      </c>
      <c r="BY504">
        <v>358</v>
      </c>
      <c r="BZ504">
        <v>39</v>
      </c>
      <c r="CA504">
        <v>16</v>
      </c>
      <c r="CB504">
        <v>5</v>
      </c>
      <c r="CC504">
        <v>999</v>
      </c>
      <c r="CD504">
        <v>999</v>
      </c>
      <c r="CE504">
        <v>999</v>
      </c>
    </row>
    <row r="505" spans="16:83" x14ac:dyDescent="0.2">
      <c r="P505">
        <v>354</v>
      </c>
      <c r="Q505">
        <v>10440</v>
      </c>
      <c r="U505">
        <v>501</v>
      </c>
      <c r="V505">
        <v>8840</v>
      </c>
      <c r="BQ505">
        <v>359</v>
      </c>
      <c r="BR505">
        <v>7</v>
      </c>
      <c r="BS505">
        <v>3</v>
      </c>
      <c r="BT505">
        <v>33</v>
      </c>
      <c r="BU505">
        <v>7</v>
      </c>
      <c r="BV505">
        <v>108.46</v>
      </c>
      <c r="BY505">
        <v>359</v>
      </c>
      <c r="BZ505">
        <v>44</v>
      </c>
      <c r="CA505">
        <v>17</v>
      </c>
      <c r="CB505">
        <v>7</v>
      </c>
      <c r="CC505">
        <v>999</v>
      </c>
      <c r="CD505">
        <v>999</v>
      </c>
      <c r="CE505">
        <v>999</v>
      </c>
    </row>
    <row r="506" spans="16:83" x14ac:dyDescent="0.2">
      <c r="P506">
        <v>355</v>
      </c>
      <c r="Q506">
        <v>7640</v>
      </c>
      <c r="U506">
        <v>502</v>
      </c>
      <c r="V506">
        <v>4940</v>
      </c>
      <c r="BQ506">
        <v>361</v>
      </c>
      <c r="BR506">
        <v>4</v>
      </c>
      <c r="BS506">
        <v>1</v>
      </c>
      <c r="BT506">
        <v>27</v>
      </c>
      <c r="BU506">
        <v>3</v>
      </c>
      <c r="BV506">
        <v>119.17</v>
      </c>
      <c r="BY506">
        <v>361</v>
      </c>
      <c r="BZ506">
        <v>39</v>
      </c>
      <c r="CA506">
        <v>9</v>
      </c>
      <c r="CB506">
        <v>4</v>
      </c>
      <c r="CC506">
        <v>999</v>
      </c>
      <c r="CD506">
        <v>991</v>
      </c>
      <c r="CE506">
        <v>999</v>
      </c>
    </row>
    <row r="507" spans="16:83" x14ac:dyDescent="0.2">
      <c r="P507">
        <v>356</v>
      </c>
      <c r="Q507">
        <v>9740</v>
      </c>
      <c r="U507">
        <v>503</v>
      </c>
      <c r="V507">
        <v>7840</v>
      </c>
      <c r="BQ507">
        <v>362</v>
      </c>
      <c r="BR507">
        <v>2</v>
      </c>
      <c r="BS507">
        <v>3</v>
      </c>
      <c r="BT507">
        <v>12</v>
      </c>
      <c r="BU507">
        <v>5</v>
      </c>
      <c r="BV507">
        <v>120</v>
      </c>
      <c r="BY507">
        <v>362</v>
      </c>
      <c r="BZ507">
        <v>44</v>
      </c>
      <c r="CA507">
        <v>10</v>
      </c>
      <c r="CB507">
        <v>5</v>
      </c>
      <c r="CC507">
        <v>999</v>
      </c>
      <c r="CD507">
        <v>999</v>
      </c>
      <c r="CE507">
        <v>999</v>
      </c>
    </row>
    <row r="508" spans="16:83" x14ac:dyDescent="0.2">
      <c r="P508">
        <v>357</v>
      </c>
      <c r="Q508">
        <v>3440</v>
      </c>
      <c r="U508">
        <v>504</v>
      </c>
      <c r="V508">
        <v>5240</v>
      </c>
      <c r="BQ508">
        <v>363</v>
      </c>
      <c r="BR508">
        <v>26</v>
      </c>
      <c r="BS508">
        <v>4</v>
      </c>
      <c r="BT508">
        <v>30</v>
      </c>
      <c r="BU508">
        <v>8</v>
      </c>
      <c r="BV508">
        <v>103.18</v>
      </c>
      <c r="BY508">
        <v>363</v>
      </c>
      <c r="BZ508">
        <v>71</v>
      </c>
      <c r="CA508">
        <v>6</v>
      </c>
      <c r="CB508">
        <v>18</v>
      </c>
      <c r="CC508">
        <v>999</v>
      </c>
      <c r="CD508">
        <v>999</v>
      </c>
      <c r="CE508">
        <v>999</v>
      </c>
    </row>
    <row r="509" spans="16:83" x14ac:dyDescent="0.2">
      <c r="P509">
        <v>358</v>
      </c>
      <c r="Q509">
        <v>7140</v>
      </c>
      <c r="U509">
        <v>505</v>
      </c>
      <c r="V509">
        <v>9340</v>
      </c>
      <c r="BQ509">
        <v>364</v>
      </c>
      <c r="BR509">
        <v>50</v>
      </c>
      <c r="BS509">
        <v>4</v>
      </c>
      <c r="BT509">
        <v>33</v>
      </c>
      <c r="BU509">
        <v>12</v>
      </c>
      <c r="BV509">
        <v>80.2</v>
      </c>
      <c r="BY509">
        <v>364</v>
      </c>
      <c r="BZ509">
        <v>68</v>
      </c>
      <c r="CA509">
        <v>6</v>
      </c>
      <c r="CB509">
        <v>42</v>
      </c>
      <c r="CC509">
        <v>999</v>
      </c>
      <c r="CD509">
        <v>999</v>
      </c>
      <c r="CE509">
        <v>999</v>
      </c>
    </row>
    <row r="510" spans="16:83" x14ac:dyDescent="0.2">
      <c r="P510">
        <v>359</v>
      </c>
      <c r="Q510">
        <v>5740</v>
      </c>
      <c r="U510">
        <v>506</v>
      </c>
      <c r="V510">
        <v>7640</v>
      </c>
      <c r="BQ510">
        <v>365</v>
      </c>
      <c r="BR510">
        <v>16</v>
      </c>
      <c r="BS510">
        <v>5</v>
      </c>
      <c r="BT510">
        <v>31</v>
      </c>
      <c r="BU510">
        <v>14</v>
      </c>
      <c r="BV510">
        <v>137.38999999999999</v>
      </c>
      <c r="BY510">
        <v>365</v>
      </c>
      <c r="BZ510">
        <v>63</v>
      </c>
      <c r="CA510">
        <v>8</v>
      </c>
      <c r="CB510">
        <v>11</v>
      </c>
      <c r="CC510">
        <v>999</v>
      </c>
      <c r="CD510">
        <v>999</v>
      </c>
      <c r="CE510">
        <v>999</v>
      </c>
    </row>
    <row r="511" spans="16:83" x14ac:dyDescent="0.2">
      <c r="P511">
        <v>360</v>
      </c>
      <c r="Q511">
        <v>6500</v>
      </c>
      <c r="U511">
        <v>507</v>
      </c>
      <c r="V511">
        <v>7140</v>
      </c>
      <c r="BQ511">
        <v>366</v>
      </c>
      <c r="BR511">
        <v>11</v>
      </c>
      <c r="BS511">
        <v>5</v>
      </c>
      <c r="BT511">
        <v>19</v>
      </c>
      <c r="BU511">
        <v>2</v>
      </c>
      <c r="BV511">
        <v>115.12</v>
      </c>
      <c r="BY511">
        <v>366</v>
      </c>
      <c r="BZ511">
        <v>27</v>
      </c>
      <c r="CA511">
        <v>7</v>
      </c>
      <c r="CB511">
        <v>9</v>
      </c>
      <c r="CC511">
        <v>999</v>
      </c>
      <c r="CD511">
        <v>999</v>
      </c>
      <c r="CE511">
        <v>999</v>
      </c>
    </row>
    <row r="512" spans="16:83" x14ac:dyDescent="0.2">
      <c r="P512">
        <v>361</v>
      </c>
      <c r="Q512">
        <v>7340</v>
      </c>
      <c r="U512">
        <v>508</v>
      </c>
      <c r="V512">
        <v>17540</v>
      </c>
      <c r="BQ512">
        <v>367</v>
      </c>
      <c r="BR512">
        <v>3</v>
      </c>
      <c r="BS512">
        <v>3</v>
      </c>
      <c r="BT512">
        <v>6</v>
      </c>
      <c r="BU512">
        <v>2</v>
      </c>
      <c r="BV512">
        <v>122.22</v>
      </c>
      <c r="BY512">
        <v>367</v>
      </c>
      <c r="BZ512">
        <v>22</v>
      </c>
      <c r="CA512">
        <v>8</v>
      </c>
      <c r="CB512">
        <v>4</v>
      </c>
      <c r="CC512">
        <v>999</v>
      </c>
      <c r="CD512">
        <v>999</v>
      </c>
      <c r="CE512">
        <v>999</v>
      </c>
    </row>
    <row r="513" spans="16:83" x14ac:dyDescent="0.2">
      <c r="P513">
        <v>362</v>
      </c>
      <c r="Q513">
        <v>9940</v>
      </c>
      <c r="U513">
        <v>509</v>
      </c>
      <c r="V513">
        <v>9140</v>
      </c>
      <c r="BQ513">
        <v>368</v>
      </c>
      <c r="BR513">
        <v>6</v>
      </c>
      <c r="BS513">
        <v>3</v>
      </c>
      <c r="BT513">
        <v>21</v>
      </c>
      <c r="BU513">
        <v>5</v>
      </c>
      <c r="BV513">
        <v>111.03</v>
      </c>
      <c r="BY513">
        <v>368</v>
      </c>
      <c r="BZ513">
        <v>47</v>
      </c>
      <c r="CA513">
        <v>14</v>
      </c>
      <c r="CB513">
        <v>10</v>
      </c>
      <c r="CC513">
        <v>991</v>
      </c>
      <c r="CD513">
        <v>999</v>
      </c>
      <c r="CE513">
        <v>999</v>
      </c>
    </row>
    <row r="514" spans="16:83" x14ac:dyDescent="0.2">
      <c r="P514">
        <v>363</v>
      </c>
      <c r="Q514">
        <v>6440</v>
      </c>
      <c r="U514">
        <v>510</v>
      </c>
      <c r="V514">
        <v>0</v>
      </c>
      <c r="BQ514">
        <v>369</v>
      </c>
      <c r="BR514">
        <v>17</v>
      </c>
      <c r="BS514">
        <v>10</v>
      </c>
      <c r="BT514">
        <v>29</v>
      </c>
      <c r="BU514">
        <v>8</v>
      </c>
      <c r="BV514">
        <v>129</v>
      </c>
      <c r="BY514">
        <v>369</v>
      </c>
      <c r="BZ514">
        <v>49</v>
      </c>
      <c r="CA514">
        <v>10</v>
      </c>
      <c r="CB514">
        <v>26</v>
      </c>
      <c r="CC514">
        <v>991</v>
      </c>
      <c r="CD514">
        <v>999</v>
      </c>
      <c r="CE514">
        <v>999</v>
      </c>
    </row>
    <row r="515" spans="16:83" x14ac:dyDescent="0.2">
      <c r="P515">
        <v>364</v>
      </c>
      <c r="Q515">
        <v>7940</v>
      </c>
      <c r="U515">
        <v>511</v>
      </c>
      <c r="V515">
        <v>14140</v>
      </c>
      <c r="BQ515">
        <v>370</v>
      </c>
      <c r="BR515">
        <v>34</v>
      </c>
      <c r="BS515">
        <v>5</v>
      </c>
      <c r="BT515">
        <v>87</v>
      </c>
      <c r="BU515">
        <v>13</v>
      </c>
      <c r="BV515">
        <v>36.04</v>
      </c>
      <c r="BY515">
        <v>370</v>
      </c>
      <c r="BZ515">
        <v>68</v>
      </c>
      <c r="CA515">
        <v>8</v>
      </c>
      <c r="CB515">
        <v>25</v>
      </c>
      <c r="CC515">
        <v>991</v>
      </c>
      <c r="CD515">
        <v>999</v>
      </c>
      <c r="CE515">
        <v>999</v>
      </c>
    </row>
    <row r="516" spans="16:83" x14ac:dyDescent="0.2">
      <c r="P516">
        <v>365</v>
      </c>
      <c r="Q516">
        <v>4040</v>
      </c>
      <c r="U516">
        <v>512</v>
      </c>
      <c r="V516">
        <v>12540</v>
      </c>
      <c r="BQ516">
        <v>371</v>
      </c>
      <c r="BR516">
        <v>5</v>
      </c>
      <c r="BS516">
        <v>4</v>
      </c>
      <c r="BT516">
        <v>38</v>
      </c>
      <c r="BU516">
        <v>6</v>
      </c>
      <c r="BV516">
        <v>93.33</v>
      </c>
      <c r="BY516">
        <v>371</v>
      </c>
      <c r="BZ516">
        <v>41</v>
      </c>
      <c r="CA516">
        <v>14</v>
      </c>
      <c r="CB516">
        <v>5</v>
      </c>
      <c r="CC516">
        <v>994</v>
      </c>
      <c r="CD516">
        <v>991</v>
      </c>
      <c r="CE516">
        <v>999</v>
      </c>
    </row>
    <row r="517" spans="16:83" x14ac:dyDescent="0.2">
      <c r="P517">
        <v>366</v>
      </c>
      <c r="Q517">
        <v>4640</v>
      </c>
      <c r="U517">
        <v>513</v>
      </c>
      <c r="V517">
        <v>20040</v>
      </c>
      <c r="BQ517">
        <v>372</v>
      </c>
      <c r="BR517">
        <v>4</v>
      </c>
      <c r="BS517">
        <v>3</v>
      </c>
      <c r="BT517">
        <v>10</v>
      </c>
      <c r="BU517">
        <v>3</v>
      </c>
      <c r="BV517">
        <v>110.27</v>
      </c>
      <c r="BY517">
        <v>372</v>
      </c>
      <c r="BZ517">
        <v>41</v>
      </c>
      <c r="CA517">
        <v>11</v>
      </c>
      <c r="CB517">
        <v>4</v>
      </c>
      <c r="CC517">
        <v>999</v>
      </c>
      <c r="CD517">
        <v>999</v>
      </c>
      <c r="CE517">
        <v>999</v>
      </c>
    </row>
    <row r="518" spans="16:83" x14ac:dyDescent="0.2">
      <c r="P518">
        <v>367</v>
      </c>
      <c r="Q518">
        <v>11940</v>
      </c>
      <c r="U518">
        <v>514</v>
      </c>
      <c r="V518">
        <v>9940</v>
      </c>
      <c r="BQ518">
        <v>373</v>
      </c>
      <c r="BR518">
        <v>8</v>
      </c>
      <c r="BS518">
        <v>3</v>
      </c>
      <c r="BT518">
        <v>27</v>
      </c>
      <c r="BU518">
        <v>7</v>
      </c>
      <c r="BV518">
        <v>116.83</v>
      </c>
      <c r="BY518">
        <v>373</v>
      </c>
      <c r="BZ518">
        <v>68</v>
      </c>
      <c r="CA518">
        <v>14</v>
      </c>
      <c r="CB518">
        <v>9</v>
      </c>
      <c r="CC518">
        <v>999</v>
      </c>
      <c r="CD518">
        <v>999</v>
      </c>
      <c r="CE518">
        <v>999</v>
      </c>
    </row>
    <row r="519" spans="16:83" x14ac:dyDescent="0.2">
      <c r="P519">
        <v>368</v>
      </c>
      <c r="Q519">
        <v>8040</v>
      </c>
      <c r="U519">
        <v>515</v>
      </c>
      <c r="V519">
        <v>8140</v>
      </c>
      <c r="BQ519">
        <v>374</v>
      </c>
      <c r="BR519">
        <v>41</v>
      </c>
      <c r="BS519">
        <v>6</v>
      </c>
      <c r="BT519">
        <v>63</v>
      </c>
      <c r="BU519">
        <v>17</v>
      </c>
      <c r="BV519">
        <v>96.25</v>
      </c>
      <c r="BY519">
        <v>374</v>
      </c>
      <c r="BZ519">
        <v>133</v>
      </c>
      <c r="CA519">
        <v>10</v>
      </c>
      <c r="CB519">
        <v>40</v>
      </c>
      <c r="CC519">
        <v>991</v>
      </c>
      <c r="CD519">
        <v>999</v>
      </c>
      <c r="CE519">
        <v>999</v>
      </c>
    </row>
    <row r="520" spans="16:83" x14ac:dyDescent="0.2">
      <c r="P520">
        <v>369</v>
      </c>
      <c r="Q520">
        <v>6240</v>
      </c>
      <c r="U520">
        <v>516</v>
      </c>
      <c r="V520">
        <v>4940</v>
      </c>
      <c r="BQ520">
        <v>375</v>
      </c>
      <c r="BR520">
        <v>13</v>
      </c>
      <c r="BS520">
        <v>4</v>
      </c>
      <c r="BT520">
        <v>18</v>
      </c>
      <c r="BU520">
        <v>18</v>
      </c>
      <c r="BV520">
        <v>89.77</v>
      </c>
      <c r="BY520">
        <v>375</v>
      </c>
      <c r="BZ520">
        <v>77</v>
      </c>
      <c r="CA520">
        <v>10</v>
      </c>
      <c r="CB520">
        <v>20</v>
      </c>
      <c r="CC520">
        <v>991</v>
      </c>
      <c r="CD520">
        <v>999</v>
      </c>
      <c r="CE520">
        <v>999</v>
      </c>
    </row>
    <row r="521" spans="16:83" x14ac:dyDescent="0.2">
      <c r="P521">
        <v>370</v>
      </c>
      <c r="Q521">
        <v>11440</v>
      </c>
      <c r="U521">
        <v>517</v>
      </c>
      <c r="V521">
        <v>6740</v>
      </c>
      <c r="BQ521">
        <v>376</v>
      </c>
      <c r="BR521">
        <v>5</v>
      </c>
      <c r="BS521">
        <v>3</v>
      </c>
      <c r="BT521">
        <v>11</v>
      </c>
      <c r="BU521">
        <v>3</v>
      </c>
      <c r="BV521">
        <v>113.2</v>
      </c>
      <c r="BY521">
        <v>376</v>
      </c>
      <c r="BZ521">
        <v>49</v>
      </c>
      <c r="CA521">
        <v>8</v>
      </c>
      <c r="CB521">
        <v>6</v>
      </c>
      <c r="CC521">
        <v>991</v>
      </c>
      <c r="CD521">
        <v>999</v>
      </c>
      <c r="CE521">
        <v>999</v>
      </c>
    </row>
    <row r="522" spans="16:83" x14ac:dyDescent="0.2">
      <c r="P522">
        <v>371</v>
      </c>
      <c r="Q522">
        <v>6240</v>
      </c>
      <c r="U522">
        <v>518</v>
      </c>
      <c r="V522">
        <v>10740</v>
      </c>
      <c r="BQ522">
        <v>377</v>
      </c>
      <c r="BR522">
        <v>8</v>
      </c>
      <c r="BS522">
        <v>4</v>
      </c>
      <c r="BT522">
        <v>29</v>
      </c>
      <c r="BU522">
        <v>3</v>
      </c>
      <c r="BV522">
        <v>111.46</v>
      </c>
      <c r="BY522">
        <v>377</v>
      </c>
      <c r="BZ522">
        <v>41</v>
      </c>
      <c r="CA522">
        <v>5</v>
      </c>
      <c r="CB522">
        <v>8</v>
      </c>
      <c r="CC522">
        <v>991</v>
      </c>
      <c r="CD522">
        <v>991</v>
      </c>
      <c r="CE522">
        <v>999</v>
      </c>
    </row>
    <row r="523" spans="16:83" x14ac:dyDescent="0.2">
      <c r="P523">
        <v>372</v>
      </c>
      <c r="Q523">
        <v>3640</v>
      </c>
      <c r="U523">
        <v>519</v>
      </c>
      <c r="V523">
        <v>8640</v>
      </c>
      <c r="BQ523">
        <v>378</v>
      </c>
      <c r="BR523">
        <v>9</v>
      </c>
      <c r="BS523">
        <v>1</v>
      </c>
      <c r="BT523">
        <v>43</v>
      </c>
      <c r="BU523">
        <v>11</v>
      </c>
      <c r="BV523">
        <v>103.64</v>
      </c>
      <c r="BY523">
        <v>378</v>
      </c>
      <c r="BZ523">
        <v>36</v>
      </c>
      <c r="CA523">
        <v>7</v>
      </c>
      <c r="CB523">
        <v>6</v>
      </c>
      <c r="CC523">
        <v>991</v>
      </c>
      <c r="CD523">
        <v>999</v>
      </c>
      <c r="CE523">
        <v>999</v>
      </c>
    </row>
    <row r="524" spans="16:83" x14ac:dyDescent="0.2">
      <c r="P524">
        <v>373</v>
      </c>
      <c r="Q524">
        <v>4740</v>
      </c>
      <c r="U524">
        <v>520</v>
      </c>
      <c r="V524">
        <v>6840</v>
      </c>
      <c r="BQ524">
        <v>379</v>
      </c>
      <c r="BR524">
        <v>8</v>
      </c>
      <c r="BS524">
        <v>3</v>
      </c>
      <c r="BT524">
        <v>54</v>
      </c>
      <c r="BU524">
        <v>10</v>
      </c>
      <c r="BV524">
        <v>108.25</v>
      </c>
      <c r="BY524">
        <v>379</v>
      </c>
      <c r="BZ524">
        <v>79</v>
      </c>
      <c r="CA524">
        <v>10</v>
      </c>
      <c r="CB524">
        <v>8</v>
      </c>
      <c r="CC524">
        <v>991</v>
      </c>
      <c r="CD524">
        <v>991</v>
      </c>
      <c r="CE524">
        <v>999</v>
      </c>
    </row>
    <row r="525" spans="16:83" x14ac:dyDescent="0.2">
      <c r="P525">
        <v>374</v>
      </c>
      <c r="Q525">
        <v>5640</v>
      </c>
      <c r="U525">
        <v>521</v>
      </c>
      <c r="V525">
        <v>8440</v>
      </c>
      <c r="BQ525">
        <v>380</v>
      </c>
      <c r="BR525">
        <v>21</v>
      </c>
      <c r="BS525">
        <v>5</v>
      </c>
      <c r="BT525">
        <v>39</v>
      </c>
      <c r="BU525">
        <v>17</v>
      </c>
      <c r="BV525">
        <v>118</v>
      </c>
      <c r="BY525">
        <v>380</v>
      </c>
      <c r="BZ525">
        <v>117</v>
      </c>
      <c r="CA525">
        <v>10</v>
      </c>
      <c r="CB525">
        <v>37</v>
      </c>
      <c r="CC525">
        <v>999</v>
      </c>
      <c r="CD525">
        <v>999</v>
      </c>
      <c r="CE525">
        <v>999</v>
      </c>
    </row>
    <row r="526" spans="16:83" x14ac:dyDescent="0.2">
      <c r="P526">
        <v>375</v>
      </c>
      <c r="Q526">
        <v>10940</v>
      </c>
      <c r="U526">
        <v>522</v>
      </c>
      <c r="V526">
        <v>9540</v>
      </c>
      <c r="BQ526">
        <v>381</v>
      </c>
      <c r="BR526">
        <v>22</v>
      </c>
      <c r="BS526">
        <v>4</v>
      </c>
      <c r="BT526">
        <v>21</v>
      </c>
      <c r="BU526">
        <v>10</v>
      </c>
      <c r="BV526">
        <v>108.78</v>
      </c>
      <c r="BY526">
        <v>381</v>
      </c>
      <c r="BZ526">
        <v>85</v>
      </c>
      <c r="CA526">
        <v>8</v>
      </c>
      <c r="CB526">
        <v>33</v>
      </c>
      <c r="CC526">
        <v>999</v>
      </c>
      <c r="CD526">
        <v>999</v>
      </c>
      <c r="CE526">
        <v>999</v>
      </c>
    </row>
    <row r="527" spans="16:83" x14ac:dyDescent="0.2">
      <c r="P527">
        <v>376</v>
      </c>
      <c r="Q527">
        <v>24240</v>
      </c>
      <c r="U527">
        <v>523</v>
      </c>
      <c r="V527">
        <v>9140</v>
      </c>
      <c r="BQ527">
        <v>382</v>
      </c>
      <c r="BR527">
        <v>2</v>
      </c>
      <c r="BS527">
        <v>4</v>
      </c>
      <c r="BT527">
        <v>13</v>
      </c>
      <c r="BU527">
        <v>3</v>
      </c>
      <c r="BV527">
        <v>152.69999999999999</v>
      </c>
      <c r="BY527">
        <v>382</v>
      </c>
      <c r="BZ527">
        <v>41</v>
      </c>
      <c r="CA527">
        <v>13</v>
      </c>
      <c r="CB527">
        <v>3</v>
      </c>
      <c r="CC527">
        <v>999</v>
      </c>
      <c r="CD527">
        <v>999</v>
      </c>
      <c r="CE527">
        <v>999</v>
      </c>
    </row>
    <row r="528" spans="16:83" x14ac:dyDescent="0.2">
      <c r="P528">
        <v>377</v>
      </c>
      <c r="Q528">
        <v>6240</v>
      </c>
      <c r="U528">
        <v>524</v>
      </c>
      <c r="V528">
        <v>12440</v>
      </c>
      <c r="BQ528">
        <v>383</v>
      </c>
      <c r="BR528">
        <v>7</v>
      </c>
      <c r="BS528">
        <v>10</v>
      </c>
      <c r="BT528">
        <v>31</v>
      </c>
      <c r="BU528">
        <v>13</v>
      </c>
      <c r="BV528">
        <v>113.41</v>
      </c>
      <c r="BY528">
        <v>383</v>
      </c>
      <c r="BZ528">
        <v>77</v>
      </c>
      <c r="CA528">
        <v>16</v>
      </c>
      <c r="CB528">
        <v>13</v>
      </c>
      <c r="CC528">
        <v>999</v>
      </c>
      <c r="CD528">
        <v>999</v>
      </c>
      <c r="CE528">
        <v>999</v>
      </c>
    </row>
    <row r="529" spans="16:83" x14ac:dyDescent="0.2">
      <c r="P529">
        <v>378</v>
      </c>
      <c r="Q529">
        <v>16140</v>
      </c>
      <c r="U529">
        <v>525</v>
      </c>
      <c r="V529">
        <v>3940</v>
      </c>
      <c r="BQ529">
        <v>384</v>
      </c>
      <c r="BR529">
        <v>21</v>
      </c>
      <c r="BS529">
        <v>4</v>
      </c>
      <c r="BT529">
        <v>68</v>
      </c>
      <c r="BU529">
        <v>14</v>
      </c>
      <c r="BV529">
        <v>118</v>
      </c>
      <c r="BY529">
        <v>384</v>
      </c>
      <c r="BZ529">
        <v>74</v>
      </c>
      <c r="CA529">
        <v>13</v>
      </c>
      <c r="CB529">
        <v>30</v>
      </c>
      <c r="CC529">
        <v>999</v>
      </c>
      <c r="CD529">
        <v>999</v>
      </c>
      <c r="CE529">
        <v>999</v>
      </c>
    </row>
    <row r="530" spans="16:83" x14ac:dyDescent="0.2">
      <c r="P530">
        <v>379</v>
      </c>
      <c r="Q530">
        <v>8440</v>
      </c>
      <c r="U530">
        <v>526</v>
      </c>
      <c r="V530">
        <v>17740</v>
      </c>
      <c r="BQ530">
        <v>385</v>
      </c>
      <c r="BR530">
        <v>21</v>
      </c>
      <c r="BS530">
        <v>6</v>
      </c>
      <c r="BT530">
        <v>50</v>
      </c>
      <c r="BU530">
        <v>16</v>
      </c>
      <c r="BV530">
        <v>108.53</v>
      </c>
      <c r="BY530">
        <v>385</v>
      </c>
      <c r="BZ530">
        <v>98</v>
      </c>
      <c r="CA530">
        <v>9</v>
      </c>
      <c r="CB530">
        <v>36</v>
      </c>
      <c r="CC530">
        <v>991</v>
      </c>
      <c r="CD530">
        <v>999</v>
      </c>
      <c r="CE530">
        <v>999</v>
      </c>
    </row>
    <row r="531" spans="16:83" x14ac:dyDescent="0.2">
      <c r="P531">
        <v>380</v>
      </c>
      <c r="Q531">
        <v>9840</v>
      </c>
      <c r="U531">
        <v>527</v>
      </c>
      <c r="V531">
        <v>7640</v>
      </c>
      <c r="BQ531">
        <v>386</v>
      </c>
      <c r="BR531">
        <v>76</v>
      </c>
      <c r="BS531">
        <v>8</v>
      </c>
      <c r="BT531">
        <v>67</v>
      </c>
      <c r="BU531">
        <v>17</v>
      </c>
      <c r="BV531">
        <v>132.72</v>
      </c>
      <c r="BY531">
        <v>386</v>
      </c>
      <c r="BZ531">
        <v>60</v>
      </c>
      <c r="CA531">
        <v>3</v>
      </c>
      <c r="CB531">
        <v>69</v>
      </c>
      <c r="CC531">
        <v>991</v>
      </c>
      <c r="CD531">
        <v>999</v>
      </c>
      <c r="CE531">
        <v>999</v>
      </c>
    </row>
    <row r="532" spans="16:83" x14ac:dyDescent="0.2">
      <c r="P532">
        <v>381</v>
      </c>
      <c r="Q532">
        <v>13840</v>
      </c>
      <c r="U532">
        <v>528</v>
      </c>
      <c r="V532">
        <v>13040</v>
      </c>
      <c r="BQ532">
        <v>387</v>
      </c>
      <c r="BR532">
        <v>89</v>
      </c>
      <c r="BS532">
        <v>41</v>
      </c>
      <c r="BT532">
        <v>51</v>
      </c>
      <c r="BU532">
        <v>13</v>
      </c>
      <c r="BV532">
        <v>120.4</v>
      </c>
      <c r="BY532">
        <v>387</v>
      </c>
      <c r="BZ532">
        <v>47</v>
      </c>
      <c r="CA532">
        <v>6</v>
      </c>
      <c r="CB532">
        <v>15</v>
      </c>
      <c r="CC532">
        <v>991</v>
      </c>
      <c r="CD532">
        <v>999</v>
      </c>
      <c r="CE532">
        <v>999</v>
      </c>
    </row>
    <row r="533" spans="16:83" x14ac:dyDescent="0.2">
      <c r="P533">
        <v>382</v>
      </c>
      <c r="Q533">
        <v>12640</v>
      </c>
      <c r="U533">
        <v>529</v>
      </c>
      <c r="V533">
        <v>14440</v>
      </c>
      <c r="BQ533">
        <v>388</v>
      </c>
      <c r="BR533">
        <v>7</v>
      </c>
      <c r="BS533">
        <v>4</v>
      </c>
      <c r="BT533">
        <v>33</v>
      </c>
      <c r="BU533">
        <v>3</v>
      </c>
      <c r="BV533">
        <v>119.46</v>
      </c>
      <c r="BY533">
        <v>388</v>
      </c>
      <c r="BZ533">
        <v>60</v>
      </c>
      <c r="CA533">
        <v>7</v>
      </c>
      <c r="CB533">
        <v>6</v>
      </c>
      <c r="CC533">
        <v>991</v>
      </c>
      <c r="CD533">
        <v>999</v>
      </c>
      <c r="CE533">
        <v>999</v>
      </c>
    </row>
    <row r="534" spans="16:83" x14ac:dyDescent="0.2">
      <c r="P534">
        <v>383</v>
      </c>
      <c r="Q534">
        <v>11740</v>
      </c>
      <c r="U534">
        <v>530</v>
      </c>
      <c r="V534">
        <v>18240</v>
      </c>
      <c r="BQ534">
        <v>389</v>
      </c>
      <c r="BR534">
        <v>1</v>
      </c>
      <c r="BS534">
        <v>3</v>
      </c>
      <c r="BT534">
        <v>6</v>
      </c>
      <c r="BU534">
        <v>1</v>
      </c>
      <c r="BV534">
        <v>75</v>
      </c>
      <c r="BY534">
        <v>389</v>
      </c>
      <c r="BZ534">
        <v>25</v>
      </c>
      <c r="CA534">
        <v>7</v>
      </c>
      <c r="CB534">
        <v>4</v>
      </c>
      <c r="CC534">
        <v>991</v>
      </c>
      <c r="CD534">
        <v>999</v>
      </c>
      <c r="CE534">
        <v>999</v>
      </c>
    </row>
    <row r="535" spans="16:83" x14ac:dyDescent="0.2">
      <c r="P535">
        <v>384</v>
      </c>
      <c r="Q535">
        <v>12440</v>
      </c>
      <c r="U535">
        <v>531</v>
      </c>
      <c r="V535">
        <v>9740</v>
      </c>
      <c r="BQ535">
        <v>390</v>
      </c>
      <c r="BR535">
        <v>29</v>
      </c>
      <c r="BS535">
        <v>21</v>
      </c>
      <c r="BT535">
        <v>15</v>
      </c>
      <c r="BU535">
        <v>9</v>
      </c>
      <c r="BV535">
        <v>94.44</v>
      </c>
      <c r="BY535">
        <v>390</v>
      </c>
      <c r="BZ535">
        <v>41</v>
      </c>
      <c r="CA535">
        <v>8</v>
      </c>
      <c r="CB535">
        <v>32</v>
      </c>
      <c r="CC535">
        <v>991</v>
      </c>
      <c r="CD535">
        <v>999</v>
      </c>
      <c r="CE535">
        <v>999</v>
      </c>
    </row>
    <row r="536" spans="16:83" x14ac:dyDescent="0.2">
      <c r="P536">
        <v>385</v>
      </c>
      <c r="Q536">
        <v>11240</v>
      </c>
      <c r="U536">
        <v>532</v>
      </c>
      <c r="V536">
        <v>22340</v>
      </c>
      <c r="BQ536">
        <v>391</v>
      </c>
      <c r="BR536">
        <v>18</v>
      </c>
      <c r="BS536">
        <v>7</v>
      </c>
      <c r="BT536">
        <v>43</v>
      </c>
      <c r="BU536">
        <v>8</v>
      </c>
      <c r="BV536">
        <v>117.25</v>
      </c>
      <c r="BY536">
        <v>391</v>
      </c>
      <c r="BZ536">
        <v>33</v>
      </c>
      <c r="CA536">
        <v>8</v>
      </c>
      <c r="CB536">
        <v>13</v>
      </c>
      <c r="CC536">
        <v>999</v>
      </c>
      <c r="CD536">
        <v>999</v>
      </c>
      <c r="CE536">
        <v>999</v>
      </c>
    </row>
    <row r="537" spans="16:83" x14ac:dyDescent="0.2">
      <c r="P537">
        <v>386</v>
      </c>
      <c r="Q537">
        <v>19140</v>
      </c>
      <c r="U537">
        <v>533</v>
      </c>
      <c r="V537">
        <v>8640</v>
      </c>
      <c r="BQ537">
        <v>392</v>
      </c>
      <c r="BR537">
        <v>104</v>
      </c>
      <c r="BS537">
        <v>9</v>
      </c>
      <c r="BT537">
        <v>75</v>
      </c>
      <c r="BU537">
        <v>22</v>
      </c>
      <c r="BV537">
        <v>115.76</v>
      </c>
      <c r="BY537">
        <v>392</v>
      </c>
      <c r="BZ537">
        <v>112</v>
      </c>
      <c r="CA537">
        <v>10</v>
      </c>
      <c r="CB537">
        <v>68</v>
      </c>
      <c r="CC537">
        <v>999</v>
      </c>
      <c r="CD537">
        <v>999</v>
      </c>
      <c r="CE537">
        <v>999</v>
      </c>
    </row>
    <row r="538" spans="16:83" x14ac:dyDescent="0.2">
      <c r="P538">
        <v>387</v>
      </c>
      <c r="Q538">
        <v>11140</v>
      </c>
      <c r="U538">
        <v>534</v>
      </c>
      <c r="V538">
        <v>21140</v>
      </c>
      <c r="BQ538">
        <v>393</v>
      </c>
      <c r="BR538">
        <v>12</v>
      </c>
      <c r="BS538">
        <v>4</v>
      </c>
      <c r="BT538">
        <v>56</v>
      </c>
      <c r="BU538">
        <v>23</v>
      </c>
      <c r="BV538">
        <v>132</v>
      </c>
      <c r="BY538">
        <v>393</v>
      </c>
      <c r="BZ538">
        <v>58</v>
      </c>
      <c r="CA538">
        <v>7</v>
      </c>
      <c r="CB538">
        <v>19</v>
      </c>
      <c r="CC538">
        <v>991</v>
      </c>
      <c r="CD538">
        <v>999</v>
      </c>
      <c r="CE538">
        <v>999</v>
      </c>
    </row>
    <row r="539" spans="16:83" x14ac:dyDescent="0.2">
      <c r="P539">
        <v>388</v>
      </c>
      <c r="Q539">
        <v>10040</v>
      </c>
      <c r="U539">
        <v>535</v>
      </c>
      <c r="V539">
        <v>12140</v>
      </c>
      <c r="BQ539">
        <v>394</v>
      </c>
      <c r="BR539">
        <v>5</v>
      </c>
      <c r="BS539">
        <v>7</v>
      </c>
      <c r="BT539">
        <v>62</v>
      </c>
      <c r="BU539">
        <v>10</v>
      </c>
      <c r="BV539">
        <v>122</v>
      </c>
      <c r="BY539">
        <v>394</v>
      </c>
      <c r="BZ539">
        <v>47</v>
      </c>
      <c r="CA539">
        <v>8</v>
      </c>
      <c r="CB539">
        <v>7</v>
      </c>
      <c r="CC539">
        <v>999</v>
      </c>
      <c r="CD539">
        <v>999</v>
      </c>
      <c r="CE539">
        <v>999</v>
      </c>
    </row>
    <row r="540" spans="16:83" x14ac:dyDescent="0.2">
      <c r="P540">
        <v>389</v>
      </c>
      <c r="Q540">
        <v>13540</v>
      </c>
      <c r="U540">
        <v>536</v>
      </c>
      <c r="V540">
        <v>15340</v>
      </c>
      <c r="BQ540">
        <v>395</v>
      </c>
      <c r="BR540">
        <v>19</v>
      </c>
      <c r="BS540">
        <v>6</v>
      </c>
      <c r="BT540">
        <v>178</v>
      </c>
      <c r="BU540">
        <v>59</v>
      </c>
      <c r="BV540">
        <v>74.180000000000007</v>
      </c>
      <c r="BY540">
        <v>395</v>
      </c>
      <c r="BZ540">
        <v>58</v>
      </c>
      <c r="CA540">
        <v>14</v>
      </c>
      <c r="CB540">
        <v>20</v>
      </c>
      <c r="CC540">
        <v>999</v>
      </c>
      <c r="CD540">
        <v>999</v>
      </c>
      <c r="CE540">
        <v>999</v>
      </c>
    </row>
    <row r="541" spans="16:83" x14ac:dyDescent="0.2">
      <c r="P541">
        <v>390</v>
      </c>
      <c r="Q541">
        <v>12440</v>
      </c>
      <c r="U541">
        <v>537</v>
      </c>
      <c r="V541">
        <v>39540</v>
      </c>
      <c r="BQ541">
        <v>396</v>
      </c>
      <c r="BR541">
        <v>18</v>
      </c>
      <c r="BS541">
        <v>5</v>
      </c>
      <c r="BT541">
        <v>74</v>
      </c>
      <c r="BU541">
        <v>21</v>
      </c>
      <c r="BV541">
        <v>115.03</v>
      </c>
      <c r="BY541">
        <v>396</v>
      </c>
      <c r="BZ541">
        <v>104</v>
      </c>
      <c r="CA541">
        <v>8</v>
      </c>
      <c r="CB541">
        <v>44</v>
      </c>
      <c r="CC541">
        <v>991</v>
      </c>
      <c r="CD541">
        <v>999</v>
      </c>
      <c r="CE541">
        <v>999</v>
      </c>
    </row>
    <row r="542" spans="16:83" x14ac:dyDescent="0.2">
      <c r="P542">
        <v>391</v>
      </c>
      <c r="Q542">
        <v>10240</v>
      </c>
      <c r="U542">
        <v>538</v>
      </c>
      <c r="V542">
        <v>7840</v>
      </c>
      <c r="BQ542">
        <v>397</v>
      </c>
      <c r="BR542">
        <v>518</v>
      </c>
      <c r="BS542">
        <v>21</v>
      </c>
      <c r="BT542">
        <v>59</v>
      </c>
      <c r="BU542">
        <v>83</v>
      </c>
      <c r="BV542">
        <v>121.18</v>
      </c>
      <c r="BY542">
        <v>397</v>
      </c>
      <c r="BZ542">
        <v>142</v>
      </c>
      <c r="CA542">
        <v>5</v>
      </c>
      <c r="CB542">
        <v>236</v>
      </c>
      <c r="CC542">
        <v>999</v>
      </c>
      <c r="CD542">
        <v>999</v>
      </c>
      <c r="CE542">
        <v>999</v>
      </c>
    </row>
    <row r="543" spans="16:83" x14ac:dyDescent="0.2">
      <c r="P543">
        <v>392</v>
      </c>
      <c r="Q543">
        <v>23740</v>
      </c>
      <c r="U543">
        <v>539</v>
      </c>
      <c r="V543">
        <v>7240</v>
      </c>
      <c r="BQ543">
        <v>398</v>
      </c>
      <c r="BR543">
        <v>7</v>
      </c>
      <c r="BS543">
        <v>3</v>
      </c>
      <c r="BT543">
        <v>18</v>
      </c>
      <c r="BU543">
        <v>6</v>
      </c>
      <c r="BV543">
        <v>120</v>
      </c>
      <c r="BY543">
        <v>398</v>
      </c>
      <c r="BZ543">
        <v>47</v>
      </c>
      <c r="CA543">
        <v>7</v>
      </c>
      <c r="CB543">
        <v>17</v>
      </c>
      <c r="CC543">
        <v>999</v>
      </c>
      <c r="CD543">
        <v>999</v>
      </c>
      <c r="CE543">
        <v>999</v>
      </c>
    </row>
    <row r="544" spans="16:83" x14ac:dyDescent="0.2">
      <c r="P544">
        <v>393</v>
      </c>
      <c r="Q544">
        <v>11740</v>
      </c>
      <c r="U544">
        <v>540</v>
      </c>
      <c r="V544">
        <v>6540</v>
      </c>
      <c r="BQ544">
        <v>399</v>
      </c>
      <c r="BR544">
        <v>4</v>
      </c>
      <c r="BS544">
        <v>5</v>
      </c>
      <c r="BT544">
        <v>8</v>
      </c>
      <c r="BU544">
        <v>4</v>
      </c>
      <c r="BV544">
        <v>105</v>
      </c>
      <c r="BY544">
        <v>399</v>
      </c>
      <c r="BZ544">
        <v>33</v>
      </c>
      <c r="CA544">
        <v>6</v>
      </c>
      <c r="CB544">
        <v>6</v>
      </c>
      <c r="CC544">
        <v>999</v>
      </c>
      <c r="CD544">
        <v>999</v>
      </c>
      <c r="CE544">
        <v>999</v>
      </c>
    </row>
    <row r="545" spans="16:83" x14ac:dyDescent="0.2">
      <c r="P545">
        <v>394</v>
      </c>
      <c r="Q545">
        <v>9140</v>
      </c>
      <c r="U545">
        <v>541</v>
      </c>
      <c r="V545">
        <v>4240</v>
      </c>
      <c r="BQ545">
        <v>400</v>
      </c>
      <c r="BR545">
        <v>9</v>
      </c>
      <c r="BS545">
        <v>3</v>
      </c>
      <c r="BT545">
        <v>81</v>
      </c>
      <c r="BU545">
        <v>4</v>
      </c>
      <c r="BV545">
        <v>98.25</v>
      </c>
      <c r="BY545">
        <v>400</v>
      </c>
      <c r="BZ545">
        <v>30</v>
      </c>
      <c r="CA545">
        <v>6</v>
      </c>
      <c r="CB545">
        <v>4</v>
      </c>
      <c r="CC545">
        <v>991</v>
      </c>
      <c r="CD545">
        <v>991</v>
      </c>
      <c r="CE545">
        <v>999</v>
      </c>
    </row>
    <row r="546" spans="16:83" x14ac:dyDescent="0.2">
      <c r="P546">
        <v>395</v>
      </c>
      <c r="Q546">
        <v>15840</v>
      </c>
      <c r="U546">
        <v>542</v>
      </c>
      <c r="V546">
        <v>10940</v>
      </c>
      <c r="BQ546">
        <v>401</v>
      </c>
      <c r="BR546">
        <v>2</v>
      </c>
      <c r="BS546">
        <v>3</v>
      </c>
      <c r="BT546">
        <v>98</v>
      </c>
      <c r="BU546">
        <v>19</v>
      </c>
      <c r="BV546">
        <v>94.26</v>
      </c>
      <c r="BY546">
        <v>401</v>
      </c>
      <c r="BZ546">
        <v>58</v>
      </c>
      <c r="CA546">
        <v>10</v>
      </c>
      <c r="CB546">
        <v>7</v>
      </c>
      <c r="CC546">
        <v>999</v>
      </c>
      <c r="CD546">
        <v>999</v>
      </c>
      <c r="CE546">
        <v>999</v>
      </c>
    </row>
    <row r="547" spans="16:83" x14ac:dyDescent="0.2">
      <c r="P547">
        <v>396</v>
      </c>
      <c r="Q547">
        <v>4540</v>
      </c>
      <c r="U547">
        <v>543</v>
      </c>
      <c r="V547">
        <v>5740</v>
      </c>
      <c r="BQ547">
        <v>402</v>
      </c>
      <c r="BR547">
        <v>6</v>
      </c>
      <c r="BS547">
        <v>6</v>
      </c>
      <c r="BT547">
        <v>252</v>
      </c>
      <c r="BU547">
        <v>68</v>
      </c>
      <c r="BV547">
        <v>89.21</v>
      </c>
      <c r="BY547">
        <v>402</v>
      </c>
      <c r="BZ547">
        <v>74</v>
      </c>
      <c r="CA547">
        <v>15</v>
      </c>
      <c r="CB547">
        <v>15</v>
      </c>
      <c r="CC547">
        <v>991</v>
      </c>
      <c r="CD547">
        <v>999</v>
      </c>
      <c r="CE547">
        <v>999</v>
      </c>
    </row>
    <row r="548" spans="16:83" x14ac:dyDescent="0.2">
      <c r="P548">
        <v>397</v>
      </c>
      <c r="Q548">
        <v>9240</v>
      </c>
      <c r="U548">
        <v>544</v>
      </c>
      <c r="V548">
        <v>6840</v>
      </c>
      <c r="BQ548">
        <v>403</v>
      </c>
      <c r="BR548">
        <v>39</v>
      </c>
      <c r="BS548">
        <v>9</v>
      </c>
      <c r="BT548">
        <v>75</v>
      </c>
      <c r="BU548">
        <v>17</v>
      </c>
      <c r="BV548">
        <v>120.75</v>
      </c>
      <c r="BY548">
        <v>403</v>
      </c>
      <c r="BZ548">
        <v>71</v>
      </c>
      <c r="CA548">
        <v>4</v>
      </c>
      <c r="CB548">
        <v>34</v>
      </c>
      <c r="CC548">
        <v>999</v>
      </c>
      <c r="CD548">
        <v>999</v>
      </c>
      <c r="CE548">
        <v>999</v>
      </c>
    </row>
    <row r="549" spans="16:83" x14ac:dyDescent="0.2">
      <c r="P549">
        <v>398</v>
      </c>
      <c r="Q549">
        <v>12540</v>
      </c>
      <c r="U549">
        <v>545</v>
      </c>
      <c r="V549">
        <v>8940</v>
      </c>
      <c r="BQ549">
        <v>404</v>
      </c>
      <c r="BR549">
        <v>13</v>
      </c>
      <c r="BS549">
        <v>9</v>
      </c>
      <c r="BT549">
        <v>72</v>
      </c>
      <c r="BU549">
        <v>12</v>
      </c>
      <c r="BV549">
        <v>131</v>
      </c>
      <c r="BY549">
        <v>404</v>
      </c>
      <c r="BZ549">
        <v>52</v>
      </c>
      <c r="CA549">
        <v>6</v>
      </c>
      <c r="CB549">
        <v>12</v>
      </c>
      <c r="CC549">
        <v>991</v>
      </c>
      <c r="CD549">
        <v>999</v>
      </c>
      <c r="CE549">
        <v>999</v>
      </c>
    </row>
    <row r="550" spans="16:83" x14ac:dyDescent="0.2">
      <c r="P550">
        <v>399</v>
      </c>
      <c r="Q550">
        <v>9140</v>
      </c>
      <c r="U550">
        <v>546</v>
      </c>
      <c r="V550">
        <v>10040</v>
      </c>
      <c r="BQ550">
        <v>405</v>
      </c>
      <c r="BR550">
        <v>15</v>
      </c>
      <c r="BS550">
        <v>12</v>
      </c>
      <c r="BT550">
        <v>296</v>
      </c>
      <c r="BU550">
        <v>105</v>
      </c>
      <c r="BV550">
        <v>128.18</v>
      </c>
      <c r="BY550">
        <v>405</v>
      </c>
      <c r="BZ550">
        <v>77</v>
      </c>
      <c r="CA550">
        <v>16</v>
      </c>
      <c r="CB550">
        <v>26</v>
      </c>
      <c r="CC550">
        <v>991</v>
      </c>
      <c r="CD550">
        <v>999</v>
      </c>
      <c r="CE550">
        <v>999</v>
      </c>
    </row>
    <row r="551" spans="16:83" x14ac:dyDescent="0.2">
      <c r="P551">
        <v>400</v>
      </c>
      <c r="Q551">
        <v>8040</v>
      </c>
      <c r="U551">
        <v>547</v>
      </c>
      <c r="V551">
        <v>7740</v>
      </c>
      <c r="BQ551">
        <v>406</v>
      </c>
      <c r="BR551">
        <v>17</v>
      </c>
      <c r="BS551">
        <v>14</v>
      </c>
      <c r="BT551">
        <v>315</v>
      </c>
      <c r="BU551">
        <v>161</v>
      </c>
      <c r="BV551">
        <v>137.27000000000001</v>
      </c>
      <c r="BY551">
        <v>406</v>
      </c>
      <c r="BZ551">
        <v>79</v>
      </c>
      <c r="CA551">
        <v>14</v>
      </c>
      <c r="CB551">
        <v>30</v>
      </c>
      <c r="CC551">
        <v>991</v>
      </c>
      <c r="CD551">
        <v>999</v>
      </c>
      <c r="CE551">
        <v>999</v>
      </c>
    </row>
    <row r="552" spans="16:83" x14ac:dyDescent="0.2">
      <c r="P552">
        <v>401</v>
      </c>
      <c r="Q552">
        <v>6740</v>
      </c>
      <c r="U552">
        <v>548</v>
      </c>
      <c r="V552">
        <v>5040</v>
      </c>
      <c r="BQ552">
        <v>407</v>
      </c>
      <c r="BR552">
        <v>17</v>
      </c>
      <c r="BS552">
        <v>5</v>
      </c>
      <c r="BT552">
        <v>235</v>
      </c>
      <c r="BU552">
        <v>58</v>
      </c>
      <c r="BV552">
        <v>133</v>
      </c>
      <c r="BY552">
        <v>407</v>
      </c>
      <c r="BZ552">
        <v>98</v>
      </c>
      <c r="CA552">
        <v>6</v>
      </c>
      <c r="CB552">
        <v>46</v>
      </c>
      <c r="CC552">
        <v>999</v>
      </c>
      <c r="CD552">
        <v>999</v>
      </c>
      <c r="CE552">
        <v>999</v>
      </c>
    </row>
    <row r="553" spans="16:83" x14ac:dyDescent="0.2">
      <c r="P553">
        <v>402</v>
      </c>
      <c r="Q553">
        <v>4740</v>
      </c>
      <c r="U553">
        <v>549</v>
      </c>
      <c r="V553">
        <v>6340</v>
      </c>
      <c r="BQ553">
        <v>408</v>
      </c>
      <c r="BR553">
        <v>11</v>
      </c>
      <c r="BS553">
        <v>13</v>
      </c>
      <c r="BT553">
        <v>41</v>
      </c>
      <c r="BU553">
        <v>10</v>
      </c>
      <c r="BV553">
        <v>83.08</v>
      </c>
      <c r="BY553">
        <v>408</v>
      </c>
      <c r="BZ553">
        <v>33</v>
      </c>
      <c r="CA553">
        <v>6</v>
      </c>
      <c r="CB553">
        <v>7</v>
      </c>
      <c r="CC553">
        <v>999</v>
      </c>
      <c r="CD553">
        <v>999</v>
      </c>
      <c r="CE553">
        <v>999</v>
      </c>
    </row>
    <row r="554" spans="16:83" x14ac:dyDescent="0.2">
      <c r="P554">
        <v>403</v>
      </c>
      <c r="Q554">
        <v>18240</v>
      </c>
      <c r="U554">
        <v>550</v>
      </c>
      <c r="V554">
        <v>7040</v>
      </c>
      <c r="BQ554">
        <v>409</v>
      </c>
      <c r="BR554">
        <v>1</v>
      </c>
      <c r="BS554">
        <v>4</v>
      </c>
      <c r="BT554">
        <v>14</v>
      </c>
      <c r="BU554">
        <v>7</v>
      </c>
      <c r="BV554">
        <v>143.6</v>
      </c>
      <c r="BY554">
        <v>409</v>
      </c>
      <c r="BZ554">
        <v>22</v>
      </c>
      <c r="CA554">
        <v>4</v>
      </c>
      <c r="CB554">
        <v>2</v>
      </c>
      <c r="CC554">
        <v>999</v>
      </c>
      <c r="CD554">
        <v>999</v>
      </c>
      <c r="CE554">
        <v>999</v>
      </c>
    </row>
    <row r="555" spans="16:83" x14ac:dyDescent="0.2">
      <c r="P555">
        <v>404</v>
      </c>
      <c r="Q555">
        <v>9240</v>
      </c>
      <c r="U555">
        <v>551</v>
      </c>
      <c r="V555">
        <v>22240</v>
      </c>
      <c r="BQ555">
        <v>410</v>
      </c>
      <c r="BR555">
        <v>1</v>
      </c>
      <c r="BS555">
        <v>3</v>
      </c>
      <c r="BT555">
        <v>5</v>
      </c>
      <c r="BU555">
        <v>4</v>
      </c>
      <c r="BV555">
        <v>144.9</v>
      </c>
      <c r="BY555">
        <v>410</v>
      </c>
      <c r="BZ555">
        <v>22</v>
      </c>
      <c r="CA555">
        <v>5</v>
      </c>
      <c r="CB555">
        <v>2</v>
      </c>
      <c r="CC555">
        <v>999</v>
      </c>
      <c r="CD555">
        <v>999</v>
      </c>
      <c r="CE555">
        <v>999</v>
      </c>
    </row>
    <row r="556" spans="16:83" x14ac:dyDescent="0.2">
      <c r="P556">
        <v>405</v>
      </c>
      <c r="Q556">
        <v>1640</v>
      </c>
      <c r="U556">
        <v>552</v>
      </c>
      <c r="V556">
        <v>15340</v>
      </c>
      <c r="BQ556">
        <v>411</v>
      </c>
      <c r="BR556">
        <v>5</v>
      </c>
      <c r="BS556">
        <v>7</v>
      </c>
      <c r="BT556">
        <v>37</v>
      </c>
      <c r="BU556">
        <v>10</v>
      </c>
      <c r="BV556">
        <v>144.18</v>
      </c>
      <c r="BY556">
        <v>411</v>
      </c>
      <c r="BZ556">
        <v>63</v>
      </c>
      <c r="CA556">
        <v>8</v>
      </c>
      <c r="CB556">
        <v>10</v>
      </c>
      <c r="CC556">
        <v>999</v>
      </c>
      <c r="CD556">
        <v>999</v>
      </c>
      <c r="CE556">
        <v>999</v>
      </c>
    </row>
    <row r="557" spans="16:83" x14ac:dyDescent="0.2">
      <c r="P557">
        <v>406</v>
      </c>
      <c r="Q557">
        <v>3440</v>
      </c>
      <c r="U557">
        <v>553</v>
      </c>
      <c r="V557">
        <v>11840</v>
      </c>
      <c r="BQ557">
        <v>412</v>
      </c>
      <c r="BR557">
        <v>7</v>
      </c>
      <c r="BS557">
        <v>5</v>
      </c>
      <c r="BT557">
        <v>28</v>
      </c>
      <c r="BU557">
        <v>8</v>
      </c>
      <c r="BV557">
        <v>112.66</v>
      </c>
      <c r="BY557">
        <v>412</v>
      </c>
      <c r="BZ557">
        <v>49</v>
      </c>
      <c r="CA557">
        <v>7</v>
      </c>
      <c r="CB557">
        <v>11</v>
      </c>
      <c r="CC557">
        <v>999</v>
      </c>
      <c r="CD557">
        <v>999</v>
      </c>
      <c r="CE557">
        <v>999</v>
      </c>
    </row>
    <row r="558" spans="16:83" x14ac:dyDescent="0.2">
      <c r="P558">
        <v>407</v>
      </c>
      <c r="Q558">
        <v>4940</v>
      </c>
      <c r="U558">
        <v>554</v>
      </c>
      <c r="V558">
        <v>7740</v>
      </c>
      <c r="BQ558">
        <v>413</v>
      </c>
      <c r="BR558">
        <v>38</v>
      </c>
      <c r="BS558">
        <v>8</v>
      </c>
      <c r="BT558">
        <v>81</v>
      </c>
      <c r="BU558">
        <v>18</v>
      </c>
      <c r="BV558">
        <v>121</v>
      </c>
      <c r="BY558">
        <v>413</v>
      </c>
      <c r="BZ558">
        <v>93</v>
      </c>
      <c r="CA558">
        <v>4</v>
      </c>
      <c r="CB558">
        <v>30</v>
      </c>
      <c r="CC558">
        <v>999</v>
      </c>
      <c r="CD558">
        <v>999</v>
      </c>
      <c r="CE558">
        <v>999</v>
      </c>
    </row>
    <row r="559" spans="16:83" x14ac:dyDescent="0.2">
      <c r="P559">
        <v>408</v>
      </c>
      <c r="Q559">
        <v>5840</v>
      </c>
      <c r="U559">
        <v>555</v>
      </c>
      <c r="V559">
        <v>0</v>
      </c>
      <c r="W559" t="s">
        <v>146</v>
      </c>
      <c r="BQ559">
        <v>414</v>
      </c>
      <c r="BR559">
        <v>11</v>
      </c>
      <c r="BS559">
        <v>9</v>
      </c>
      <c r="BT559">
        <v>23</v>
      </c>
      <c r="BU559">
        <v>8</v>
      </c>
      <c r="BV559">
        <v>113.03</v>
      </c>
      <c r="BY559">
        <v>414</v>
      </c>
      <c r="BZ559">
        <v>41</v>
      </c>
      <c r="CA559">
        <v>6</v>
      </c>
      <c r="CB559">
        <v>20</v>
      </c>
      <c r="CC559">
        <v>999</v>
      </c>
      <c r="CD559">
        <v>999</v>
      </c>
      <c r="CE559">
        <v>999</v>
      </c>
    </row>
    <row r="560" spans="16:83" x14ac:dyDescent="0.2">
      <c r="P560">
        <v>409</v>
      </c>
      <c r="Q560">
        <v>7440</v>
      </c>
      <c r="U560">
        <v>556</v>
      </c>
      <c r="V560">
        <v>12240</v>
      </c>
      <c r="BQ560">
        <v>415</v>
      </c>
      <c r="BR560">
        <v>3</v>
      </c>
      <c r="BS560">
        <v>5</v>
      </c>
      <c r="BT560">
        <v>31</v>
      </c>
      <c r="BU560">
        <v>11</v>
      </c>
      <c r="BV560">
        <v>127.13</v>
      </c>
      <c r="BY560">
        <v>415</v>
      </c>
      <c r="BZ560">
        <v>49</v>
      </c>
      <c r="CA560">
        <v>8</v>
      </c>
      <c r="CB560">
        <v>14</v>
      </c>
      <c r="CC560">
        <v>999</v>
      </c>
      <c r="CD560">
        <v>999</v>
      </c>
      <c r="CE560">
        <v>999</v>
      </c>
    </row>
    <row r="561" spans="16:83" x14ac:dyDescent="0.2">
      <c r="P561">
        <v>410</v>
      </c>
      <c r="Q561">
        <v>14640</v>
      </c>
      <c r="U561">
        <v>557</v>
      </c>
      <c r="V561">
        <v>10740</v>
      </c>
      <c r="BQ561">
        <v>416</v>
      </c>
      <c r="BR561">
        <v>132</v>
      </c>
      <c r="BS561">
        <v>8</v>
      </c>
      <c r="BT561">
        <v>24</v>
      </c>
      <c r="BU561">
        <v>32</v>
      </c>
      <c r="BV561">
        <v>89.5</v>
      </c>
      <c r="BY561">
        <v>416</v>
      </c>
      <c r="BZ561">
        <v>49</v>
      </c>
      <c r="CA561">
        <v>6</v>
      </c>
      <c r="CB561">
        <v>116</v>
      </c>
      <c r="CC561">
        <v>999</v>
      </c>
      <c r="CD561">
        <v>999</v>
      </c>
      <c r="CE561">
        <v>999</v>
      </c>
    </row>
    <row r="562" spans="16:83" x14ac:dyDescent="0.2">
      <c r="P562">
        <v>411</v>
      </c>
      <c r="Q562">
        <v>8640</v>
      </c>
      <c r="U562">
        <v>558</v>
      </c>
      <c r="V562">
        <v>9040</v>
      </c>
      <c r="BQ562">
        <v>417</v>
      </c>
      <c r="BR562">
        <v>259</v>
      </c>
      <c r="BS562">
        <v>20</v>
      </c>
      <c r="BT562">
        <v>75</v>
      </c>
      <c r="BU562">
        <v>32</v>
      </c>
      <c r="BV562">
        <v>114.85</v>
      </c>
      <c r="BY562">
        <v>417</v>
      </c>
      <c r="BZ562">
        <v>60</v>
      </c>
      <c r="CA562">
        <v>6</v>
      </c>
      <c r="CB562">
        <v>241</v>
      </c>
      <c r="CC562">
        <v>999</v>
      </c>
      <c r="CD562">
        <v>999</v>
      </c>
      <c r="CE562">
        <v>999</v>
      </c>
    </row>
    <row r="563" spans="16:83" x14ac:dyDescent="0.2">
      <c r="P563">
        <v>412</v>
      </c>
      <c r="Q563">
        <v>10640</v>
      </c>
      <c r="U563">
        <v>559</v>
      </c>
      <c r="V563">
        <v>6740</v>
      </c>
      <c r="BQ563">
        <v>418</v>
      </c>
      <c r="BR563">
        <v>16</v>
      </c>
      <c r="BS563">
        <v>10</v>
      </c>
      <c r="BT563">
        <v>7</v>
      </c>
      <c r="BU563">
        <v>14</v>
      </c>
      <c r="BV563">
        <v>134.84</v>
      </c>
      <c r="BY563">
        <v>418</v>
      </c>
      <c r="BZ563">
        <v>41</v>
      </c>
      <c r="CA563">
        <v>6</v>
      </c>
      <c r="CB563">
        <v>19</v>
      </c>
      <c r="CC563">
        <v>999</v>
      </c>
      <c r="CD563">
        <v>999</v>
      </c>
      <c r="CE563">
        <v>999</v>
      </c>
    </row>
    <row r="564" spans="16:83" x14ac:dyDescent="0.2">
      <c r="P564">
        <v>413</v>
      </c>
      <c r="Q564">
        <v>14640</v>
      </c>
      <c r="U564">
        <v>560</v>
      </c>
      <c r="V564">
        <v>6640</v>
      </c>
      <c r="BQ564">
        <v>419</v>
      </c>
      <c r="BR564">
        <v>6</v>
      </c>
      <c r="BS564">
        <v>5</v>
      </c>
      <c r="BT564">
        <v>26</v>
      </c>
      <c r="BU564">
        <v>12</v>
      </c>
      <c r="BV564">
        <v>123.7</v>
      </c>
      <c r="BY564">
        <v>419</v>
      </c>
      <c r="BZ564">
        <v>77</v>
      </c>
      <c r="CA564">
        <v>11</v>
      </c>
      <c r="CB564">
        <v>16</v>
      </c>
      <c r="CC564">
        <v>999</v>
      </c>
      <c r="CD564">
        <v>999</v>
      </c>
      <c r="CE564">
        <v>999</v>
      </c>
    </row>
    <row r="565" spans="16:83" x14ac:dyDescent="0.2">
      <c r="P565">
        <v>414</v>
      </c>
      <c r="Q565">
        <v>7640</v>
      </c>
      <c r="U565">
        <v>561</v>
      </c>
      <c r="V565">
        <v>7740</v>
      </c>
      <c r="BQ565">
        <v>420</v>
      </c>
      <c r="BR565">
        <v>19</v>
      </c>
      <c r="BS565">
        <v>7</v>
      </c>
      <c r="BT565">
        <v>45</v>
      </c>
      <c r="BU565">
        <v>17</v>
      </c>
      <c r="BV565">
        <v>126.32</v>
      </c>
      <c r="BY565">
        <v>420</v>
      </c>
      <c r="BZ565">
        <v>87</v>
      </c>
      <c r="CA565">
        <v>9</v>
      </c>
      <c r="CB565">
        <v>92</v>
      </c>
      <c r="CC565">
        <v>999</v>
      </c>
      <c r="CD565">
        <v>999</v>
      </c>
      <c r="CE565">
        <v>999</v>
      </c>
    </row>
    <row r="566" spans="16:83" x14ac:dyDescent="0.2">
      <c r="P566">
        <v>415</v>
      </c>
      <c r="Q566">
        <v>11440</v>
      </c>
      <c r="U566">
        <v>562</v>
      </c>
      <c r="V566">
        <v>5940</v>
      </c>
      <c r="BQ566">
        <v>421</v>
      </c>
      <c r="BR566">
        <v>39</v>
      </c>
      <c r="BS566">
        <v>14</v>
      </c>
      <c r="BT566">
        <v>46</v>
      </c>
      <c r="BU566">
        <v>8</v>
      </c>
      <c r="BV566">
        <v>123.32</v>
      </c>
      <c r="BY566">
        <v>421</v>
      </c>
      <c r="BZ566">
        <v>79</v>
      </c>
      <c r="CA566">
        <v>6</v>
      </c>
      <c r="CB566">
        <v>38</v>
      </c>
      <c r="CC566">
        <v>991</v>
      </c>
      <c r="CD566">
        <v>999</v>
      </c>
      <c r="CE566">
        <v>999</v>
      </c>
    </row>
    <row r="567" spans="16:83" x14ac:dyDescent="0.2">
      <c r="P567">
        <v>416</v>
      </c>
      <c r="Q567">
        <v>8940</v>
      </c>
      <c r="U567">
        <v>563</v>
      </c>
      <c r="V567">
        <v>12040</v>
      </c>
      <c r="BQ567">
        <v>422</v>
      </c>
      <c r="BR567">
        <v>15</v>
      </c>
      <c r="BS567">
        <v>8</v>
      </c>
      <c r="BT567">
        <v>12</v>
      </c>
      <c r="BU567">
        <v>7</v>
      </c>
      <c r="BV567">
        <v>91.5</v>
      </c>
      <c r="BY567">
        <v>422</v>
      </c>
      <c r="BZ567">
        <v>55</v>
      </c>
      <c r="CA567">
        <v>9</v>
      </c>
      <c r="CB567">
        <v>54</v>
      </c>
      <c r="CC567">
        <v>999</v>
      </c>
      <c r="CD567">
        <v>999</v>
      </c>
      <c r="CE567">
        <v>999</v>
      </c>
    </row>
    <row r="568" spans="16:83" x14ac:dyDescent="0.2">
      <c r="P568">
        <v>417</v>
      </c>
      <c r="Q568">
        <v>9340</v>
      </c>
      <c r="U568">
        <v>564</v>
      </c>
      <c r="V568">
        <v>12840</v>
      </c>
      <c r="BQ568">
        <v>423</v>
      </c>
      <c r="BR568">
        <v>11</v>
      </c>
      <c r="BS568">
        <v>3</v>
      </c>
      <c r="BT568">
        <v>28</v>
      </c>
      <c r="BU568">
        <v>3</v>
      </c>
      <c r="BV568">
        <v>139.16</v>
      </c>
      <c r="BY568">
        <v>423</v>
      </c>
      <c r="BZ568">
        <v>25</v>
      </c>
      <c r="CA568">
        <v>8</v>
      </c>
      <c r="CB568">
        <v>8</v>
      </c>
      <c r="CC568">
        <v>999</v>
      </c>
      <c r="CD568">
        <v>999</v>
      </c>
      <c r="CE568">
        <v>999</v>
      </c>
    </row>
    <row r="569" spans="16:83" x14ac:dyDescent="0.2">
      <c r="P569">
        <v>418</v>
      </c>
      <c r="Q569">
        <v>5640</v>
      </c>
      <c r="U569">
        <v>565</v>
      </c>
      <c r="V569">
        <v>9840</v>
      </c>
      <c r="BQ569">
        <v>424</v>
      </c>
      <c r="BR569">
        <v>14</v>
      </c>
      <c r="BS569">
        <v>5</v>
      </c>
      <c r="BT569">
        <v>45</v>
      </c>
      <c r="BU569">
        <v>8</v>
      </c>
      <c r="BV569">
        <v>128.43</v>
      </c>
      <c r="BY569">
        <v>424</v>
      </c>
      <c r="BZ569">
        <v>58</v>
      </c>
      <c r="CA569">
        <v>7</v>
      </c>
      <c r="CB569">
        <v>17</v>
      </c>
      <c r="CC569">
        <v>999</v>
      </c>
      <c r="CD569">
        <v>999</v>
      </c>
      <c r="CE569">
        <v>999</v>
      </c>
    </row>
    <row r="570" spans="16:83" x14ac:dyDescent="0.2">
      <c r="P570">
        <v>419</v>
      </c>
      <c r="Q570">
        <v>5740</v>
      </c>
      <c r="U570">
        <v>566</v>
      </c>
      <c r="V570">
        <v>10340</v>
      </c>
      <c r="BQ570">
        <v>425</v>
      </c>
      <c r="BR570">
        <v>55</v>
      </c>
      <c r="BS570">
        <v>7</v>
      </c>
      <c r="BT570">
        <v>101</v>
      </c>
      <c r="BU570">
        <v>21</v>
      </c>
      <c r="BV570">
        <v>133.72999999999999</v>
      </c>
      <c r="BY570">
        <v>425</v>
      </c>
      <c r="BZ570">
        <v>90</v>
      </c>
      <c r="CA570">
        <v>5</v>
      </c>
      <c r="CB570">
        <v>55</v>
      </c>
      <c r="CC570">
        <v>999</v>
      </c>
      <c r="CD570">
        <v>991</v>
      </c>
      <c r="CE570">
        <v>999</v>
      </c>
    </row>
    <row r="571" spans="16:83" x14ac:dyDescent="0.2">
      <c r="P571">
        <v>420</v>
      </c>
      <c r="Q571">
        <v>6340</v>
      </c>
      <c r="U571">
        <v>567</v>
      </c>
      <c r="V571">
        <v>6740</v>
      </c>
      <c r="BQ571">
        <v>426</v>
      </c>
      <c r="BR571">
        <v>12</v>
      </c>
      <c r="BS571">
        <v>2</v>
      </c>
      <c r="BT571">
        <v>33</v>
      </c>
      <c r="BU571">
        <v>3</v>
      </c>
      <c r="BV571">
        <v>122.98</v>
      </c>
      <c r="BY571">
        <v>426</v>
      </c>
      <c r="BZ571">
        <v>49</v>
      </c>
      <c r="CA571">
        <v>6</v>
      </c>
      <c r="CB571">
        <v>8</v>
      </c>
      <c r="CC571">
        <v>999</v>
      </c>
      <c r="CD571">
        <v>991</v>
      </c>
      <c r="CE571">
        <v>999</v>
      </c>
    </row>
    <row r="572" spans="16:83" x14ac:dyDescent="0.2">
      <c r="P572">
        <v>421</v>
      </c>
      <c r="Q572">
        <v>10940</v>
      </c>
      <c r="U572">
        <v>568</v>
      </c>
      <c r="V572">
        <v>8640</v>
      </c>
      <c r="BQ572">
        <v>427</v>
      </c>
      <c r="BR572">
        <v>8</v>
      </c>
      <c r="BS572">
        <v>3</v>
      </c>
      <c r="BT572">
        <v>23</v>
      </c>
      <c r="BU572">
        <v>2</v>
      </c>
      <c r="BV572">
        <v>109.44</v>
      </c>
      <c r="BY572">
        <v>427</v>
      </c>
      <c r="BZ572">
        <v>41</v>
      </c>
      <c r="CA572">
        <v>6</v>
      </c>
      <c r="CB572">
        <v>3</v>
      </c>
      <c r="CC572">
        <v>999</v>
      </c>
      <c r="CD572">
        <v>991</v>
      </c>
      <c r="CE572">
        <v>999</v>
      </c>
    </row>
    <row r="573" spans="16:83" x14ac:dyDescent="0.2">
      <c r="P573">
        <v>422</v>
      </c>
      <c r="Q573">
        <v>8540</v>
      </c>
      <c r="U573">
        <v>569</v>
      </c>
      <c r="V573">
        <v>7040</v>
      </c>
      <c r="BQ573">
        <v>428</v>
      </c>
      <c r="BR573">
        <v>11</v>
      </c>
      <c r="BS573">
        <v>3</v>
      </c>
      <c r="BT573">
        <v>46</v>
      </c>
      <c r="BU573">
        <v>18</v>
      </c>
      <c r="BV573">
        <v>128.63</v>
      </c>
      <c r="BY573">
        <v>428</v>
      </c>
      <c r="BZ573">
        <v>36</v>
      </c>
      <c r="CA573">
        <v>4</v>
      </c>
      <c r="CB573">
        <v>23</v>
      </c>
      <c r="CC573">
        <v>999</v>
      </c>
      <c r="CD573">
        <v>991</v>
      </c>
      <c r="CE573">
        <v>999</v>
      </c>
    </row>
    <row r="574" spans="16:83" x14ac:dyDescent="0.2">
      <c r="P574">
        <v>423</v>
      </c>
      <c r="Q574">
        <v>8340</v>
      </c>
      <c r="U574">
        <v>570</v>
      </c>
      <c r="V574">
        <v>18940</v>
      </c>
      <c r="BQ574">
        <v>429</v>
      </c>
      <c r="BR574">
        <v>284</v>
      </c>
      <c r="BS574">
        <v>24</v>
      </c>
      <c r="BT574">
        <v>201</v>
      </c>
      <c r="BU574">
        <v>89</v>
      </c>
      <c r="BV574">
        <v>132.88999999999999</v>
      </c>
      <c r="BY574">
        <v>429</v>
      </c>
      <c r="BZ574">
        <v>125</v>
      </c>
      <c r="CA574">
        <v>17</v>
      </c>
      <c r="CB574">
        <v>277</v>
      </c>
      <c r="CC574">
        <v>992</v>
      </c>
      <c r="CD574">
        <v>999</v>
      </c>
      <c r="CE574">
        <v>999</v>
      </c>
    </row>
    <row r="575" spans="16:83" x14ac:dyDescent="0.2">
      <c r="P575">
        <v>424</v>
      </c>
      <c r="Q575">
        <v>6440</v>
      </c>
      <c r="U575">
        <v>571</v>
      </c>
      <c r="V575">
        <v>5040</v>
      </c>
      <c r="BQ575">
        <v>430</v>
      </c>
      <c r="BR575">
        <v>15</v>
      </c>
      <c r="BS575">
        <v>5</v>
      </c>
      <c r="BT575">
        <v>66</v>
      </c>
      <c r="BU575">
        <v>27</v>
      </c>
      <c r="BV575">
        <v>121.68</v>
      </c>
      <c r="BY575">
        <v>430</v>
      </c>
      <c r="BZ575">
        <v>60</v>
      </c>
      <c r="CA575">
        <v>7</v>
      </c>
      <c r="CB575">
        <v>36</v>
      </c>
      <c r="CC575">
        <v>999</v>
      </c>
      <c r="CD575">
        <v>999</v>
      </c>
      <c r="CE575">
        <v>999</v>
      </c>
    </row>
    <row r="576" spans="16:83" x14ac:dyDescent="0.2">
      <c r="P576">
        <v>425</v>
      </c>
      <c r="Q576">
        <v>9340</v>
      </c>
      <c r="U576">
        <v>572</v>
      </c>
      <c r="V576">
        <v>11240</v>
      </c>
      <c r="BQ576">
        <v>431</v>
      </c>
      <c r="BR576">
        <v>42</v>
      </c>
      <c r="BS576">
        <v>6</v>
      </c>
      <c r="BT576">
        <v>75</v>
      </c>
      <c r="BU576">
        <v>12</v>
      </c>
      <c r="BV576">
        <v>87</v>
      </c>
      <c r="BY576">
        <v>431</v>
      </c>
      <c r="BZ576">
        <v>41</v>
      </c>
      <c r="CA576">
        <v>8</v>
      </c>
      <c r="CB576">
        <v>35</v>
      </c>
      <c r="CC576">
        <v>991</v>
      </c>
      <c r="CD576">
        <v>999</v>
      </c>
      <c r="CE576">
        <v>999</v>
      </c>
    </row>
    <row r="577" spans="16:83" x14ac:dyDescent="0.2">
      <c r="P577">
        <v>426</v>
      </c>
      <c r="Q577">
        <v>23840</v>
      </c>
      <c r="U577">
        <v>573</v>
      </c>
      <c r="V577">
        <v>5740</v>
      </c>
      <c r="BQ577">
        <v>432</v>
      </c>
      <c r="BR577">
        <v>13</v>
      </c>
      <c r="BS577">
        <v>7</v>
      </c>
      <c r="BT577">
        <v>33</v>
      </c>
      <c r="BU577">
        <v>20</v>
      </c>
      <c r="BV577">
        <v>105.95</v>
      </c>
      <c r="BY577">
        <v>432</v>
      </c>
      <c r="BZ577">
        <v>79</v>
      </c>
      <c r="CA577">
        <v>13</v>
      </c>
      <c r="CB577">
        <v>26</v>
      </c>
      <c r="CC577">
        <v>999</v>
      </c>
      <c r="CD577">
        <v>999</v>
      </c>
      <c r="CE577">
        <v>999</v>
      </c>
    </row>
    <row r="578" spans="16:83" x14ac:dyDescent="0.2">
      <c r="P578">
        <v>427</v>
      </c>
      <c r="Q578">
        <v>15840</v>
      </c>
      <c r="U578">
        <v>574</v>
      </c>
      <c r="V578">
        <v>4840</v>
      </c>
      <c r="BQ578">
        <v>433</v>
      </c>
      <c r="BR578">
        <v>22</v>
      </c>
      <c r="BS578">
        <v>12</v>
      </c>
      <c r="BT578">
        <v>30</v>
      </c>
      <c r="BU578">
        <v>14</v>
      </c>
      <c r="BV578">
        <v>97</v>
      </c>
      <c r="BY578">
        <v>433</v>
      </c>
      <c r="BZ578">
        <v>68</v>
      </c>
      <c r="CA578">
        <v>14</v>
      </c>
      <c r="CB578">
        <v>19</v>
      </c>
      <c r="CC578">
        <v>999</v>
      </c>
      <c r="CD578">
        <v>999</v>
      </c>
      <c r="CE578">
        <v>999</v>
      </c>
    </row>
    <row r="579" spans="16:83" x14ac:dyDescent="0.2">
      <c r="P579">
        <v>428</v>
      </c>
      <c r="Q579">
        <v>17740</v>
      </c>
      <c r="U579">
        <v>575</v>
      </c>
      <c r="V579">
        <v>11140</v>
      </c>
      <c r="BQ579">
        <v>434</v>
      </c>
      <c r="BR579">
        <v>30</v>
      </c>
      <c r="BS579">
        <v>7</v>
      </c>
      <c r="BT579">
        <v>34</v>
      </c>
      <c r="BU579">
        <v>22</v>
      </c>
      <c r="BV579">
        <v>141</v>
      </c>
      <c r="BY579">
        <v>434</v>
      </c>
      <c r="BZ579">
        <v>114</v>
      </c>
      <c r="CA579">
        <v>15</v>
      </c>
      <c r="CB579">
        <v>52</v>
      </c>
      <c r="CC579">
        <v>999</v>
      </c>
      <c r="CD579">
        <v>999</v>
      </c>
      <c r="CE579">
        <v>999</v>
      </c>
    </row>
    <row r="580" spans="16:83" x14ac:dyDescent="0.2">
      <c r="P580">
        <v>429</v>
      </c>
      <c r="Q580">
        <v>8940</v>
      </c>
      <c r="U580">
        <v>576</v>
      </c>
      <c r="V580">
        <v>8140</v>
      </c>
      <c r="BQ580">
        <v>435</v>
      </c>
      <c r="BR580">
        <v>9</v>
      </c>
      <c r="BS580">
        <v>9</v>
      </c>
      <c r="BT580">
        <v>47</v>
      </c>
      <c r="BU580">
        <v>2</v>
      </c>
      <c r="BV580">
        <v>135.43</v>
      </c>
      <c r="BY580">
        <v>435</v>
      </c>
      <c r="BZ580">
        <v>60</v>
      </c>
      <c r="CA580">
        <v>25</v>
      </c>
      <c r="CB580">
        <v>11</v>
      </c>
      <c r="CC580">
        <v>999</v>
      </c>
      <c r="CD580">
        <v>999</v>
      </c>
      <c r="CE580">
        <v>999</v>
      </c>
    </row>
    <row r="581" spans="16:83" x14ac:dyDescent="0.2">
      <c r="P581">
        <v>430</v>
      </c>
      <c r="Q581">
        <v>2840</v>
      </c>
      <c r="U581">
        <v>577</v>
      </c>
      <c r="V581">
        <v>9240</v>
      </c>
      <c r="BQ581">
        <v>436</v>
      </c>
      <c r="BR581">
        <v>6</v>
      </c>
      <c r="BS581">
        <v>6</v>
      </c>
      <c r="BT581">
        <v>23</v>
      </c>
      <c r="BU581">
        <v>4</v>
      </c>
      <c r="BV581">
        <v>119.67</v>
      </c>
      <c r="BY581">
        <v>436</v>
      </c>
      <c r="BZ581">
        <v>47</v>
      </c>
      <c r="CA581">
        <v>24</v>
      </c>
      <c r="CB581">
        <v>5</v>
      </c>
      <c r="CC581">
        <v>999</v>
      </c>
      <c r="CD581">
        <v>999</v>
      </c>
      <c r="CE581">
        <v>999</v>
      </c>
    </row>
    <row r="582" spans="16:83" x14ac:dyDescent="0.2">
      <c r="P582">
        <v>431</v>
      </c>
      <c r="Q582">
        <v>15040</v>
      </c>
      <c r="U582">
        <v>578</v>
      </c>
      <c r="V582">
        <v>5040</v>
      </c>
      <c r="BQ582">
        <v>437</v>
      </c>
      <c r="BR582">
        <v>135</v>
      </c>
      <c r="BS582">
        <v>123</v>
      </c>
      <c r="BT582">
        <v>30</v>
      </c>
      <c r="BU582">
        <v>9</v>
      </c>
      <c r="BV582">
        <v>91.9</v>
      </c>
      <c r="BY582">
        <v>437</v>
      </c>
      <c r="BZ582">
        <v>68</v>
      </c>
      <c r="CA582">
        <v>19</v>
      </c>
      <c r="CB582">
        <v>89</v>
      </c>
      <c r="CC582">
        <v>999</v>
      </c>
      <c r="CD582">
        <v>999</v>
      </c>
      <c r="CE582">
        <v>999</v>
      </c>
    </row>
    <row r="583" spans="16:83" x14ac:dyDescent="0.2">
      <c r="P583">
        <v>432</v>
      </c>
      <c r="Q583">
        <v>1340</v>
      </c>
      <c r="U583">
        <v>579</v>
      </c>
      <c r="V583">
        <v>8740</v>
      </c>
      <c r="BQ583">
        <v>438</v>
      </c>
      <c r="BR583">
        <v>4</v>
      </c>
      <c r="BS583">
        <v>7</v>
      </c>
      <c r="BT583">
        <v>38</v>
      </c>
      <c r="BU583">
        <v>7</v>
      </c>
      <c r="BV583">
        <v>87.76</v>
      </c>
      <c r="BY583">
        <v>438</v>
      </c>
      <c r="BZ583">
        <v>47</v>
      </c>
      <c r="CA583">
        <v>10</v>
      </c>
      <c r="CB583">
        <v>13</v>
      </c>
      <c r="CC583">
        <v>999</v>
      </c>
      <c r="CD583">
        <v>999</v>
      </c>
      <c r="CE583">
        <v>999</v>
      </c>
    </row>
    <row r="584" spans="16:83" x14ac:dyDescent="0.2">
      <c r="P584">
        <v>433</v>
      </c>
      <c r="Q584">
        <v>5240</v>
      </c>
      <c r="U584">
        <v>580</v>
      </c>
      <c r="V584">
        <v>6540</v>
      </c>
      <c r="BQ584">
        <v>439</v>
      </c>
      <c r="BR584">
        <v>34</v>
      </c>
      <c r="BS584">
        <v>5</v>
      </c>
      <c r="BT584">
        <v>80</v>
      </c>
      <c r="BU584">
        <v>18</v>
      </c>
      <c r="BV584">
        <v>130.54</v>
      </c>
      <c r="BY584">
        <v>439</v>
      </c>
      <c r="BZ584">
        <v>87</v>
      </c>
      <c r="CA584">
        <v>6</v>
      </c>
      <c r="CB584">
        <v>38</v>
      </c>
      <c r="CC584">
        <v>999</v>
      </c>
      <c r="CD584">
        <v>999</v>
      </c>
      <c r="CE584">
        <v>999</v>
      </c>
    </row>
    <row r="585" spans="16:83" x14ac:dyDescent="0.2">
      <c r="P585">
        <v>434</v>
      </c>
      <c r="Q585">
        <v>2340</v>
      </c>
      <c r="U585">
        <v>581</v>
      </c>
      <c r="V585">
        <v>7940</v>
      </c>
      <c r="BQ585">
        <v>440</v>
      </c>
      <c r="BR585">
        <v>15</v>
      </c>
      <c r="BS585">
        <v>4</v>
      </c>
      <c r="BT585">
        <v>52</v>
      </c>
      <c r="BU585">
        <v>4</v>
      </c>
      <c r="BV585">
        <v>111.48</v>
      </c>
      <c r="BY585">
        <v>440</v>
      </c>
      <c r="BZ585">
        <v>36</v>
      </c>
      <c r="CA585">
        <v>4</v>
      </c>
      <c r="CB585">
        <v>25</v>
      </c>
      <c r="CC585">
        <v>999</v>
      </c>
      <c r="CD585">
        <v>999</v>
      </c>
      <c r="CE585">
        <v>999</v>
      </c>
    </row>
    <row r="586" spans="16:83" x14ac:dyDescent="0.2">
      <c r="P586">
        <v>435</v>
      </c>
      <c r="Q586">
        <v>8840</v>
      </c>
      <c r="U586">
        <v>582</v>
      </c>
      <c r="V586">
        <v>9040</v>
      </c>
      <c r="BQ586">
        <v>441</v>
      </c>
      <c r="BR586">
        <v>10</v>
      </c>
      <c r="BS586">
        <v>3</v>
      </c>
      <c r="BT586">
        <v>43</v>
      </c>
      <c r="BU586">
        <v>5</v>
      </c>
      <c r="BV586">
        <v>116.4</v>
      </c>
      <c r="BY586">
        <v>441</v>
      </c>
      <c r="BZ586">
        <v>33</v>
      </c>
      <c r="CA586">
        <v>4</v>
      </c>
      <c r="CB586">
        <v>5</v>
      </c>
      <c r="CC586">
        <v>999</v>
      </c>
      <c r="CD586">
        <v>999</v>
      </c>
      <c r="CE586">
        <v>999</v>
      </c>
    </row>
    <row r="587" spans="16:83" x14ac:dyDescent="0.2">
      <c r="P587">
        <v>436</v>
      </c>
      <c r="Q587">
        <v>9340</v>
      </c>
      <c r="U587">
        <v>583</v>
      </c>
      <c r="V587">
        <v>7540</v>
      </c>
      <c r="BQ587">
        <v>442</v>
      </c>
      <c r="BR587">
        <v>1</v>
      </c>
      <c r="BS587">
        <v>4</v>
      </c>
      <c r="BT587">
        <v>20</v>
      </c>
      <c r="BU587">
        <v>9</v>
      </c>
      <c r="BV587">
        <v>100.67</v>
      </c>
      <c r="BY587">
        <v>442</v>
      </c>
      <c r="BZ587">
        <v>52</v>
      </c>
      <c r="CA587">
        <v>8</v>
      </c>
      <c r="CB587">
        <v>7</v>
      </c>
      <c r="CC587">
        <v>999</v>
      </c>
      <c r="CD587">
        <v>999</v>
      </c>
      <c r="CE587">
        <v>999</v>
      </c>
    </row>
    <row r="588" spans="16:83" x14ac:dyDescent="0.2">
      <c r="P588">
        <v>437</v>
      </c>
      <c r="Q588">
        <v>5440</v>
      </c>
      <c r="U588">
        <v>584</v>
      </c>
      <c r="V588">
        <v>10140</v>
      </c>
      <c r="BQ588">
        <v>443</v>
      </c>
      <c r="BR588">
        <v>15</v>
      </c>
      <c r="BS588">
        <v>5</v>
      </c>
      <c r="BT588">
        <v>93</v>
      </c>
      <c r="BU588">
        <v>18</v>
      </c>
      <c r="BV588">
        <v>122.14</v>
      </c>
      <c r="BY588">
        <v>443</v>
      </c>
      <c r="BZ588">
        <v>52</v>
      </c>
      <c r="CA588">
        <v>7</v>
      </c>
      <c r="CB588">
        <v>8</v>
      </c>
      <c r="CC588">
        <v>999</v>
      </c>
      <c r="CD588">
        <v>999</v>
      </c>
      <c r="CE588">
        <v>999</v>
      </c>
    </row>
    <row r="589" spans="16:83" x14ac:dyDescent="0.2">
      <c r="P589">
        <v>438</v>
      </c>
      <c r="Q589">
        <v>4040</v>
      </c>
      <c r="U589">
        <v>585</v>
      </c>
      <c r="V589">
        <v>12340</v>
      </c>
      <c r="BQ589">
        <v>444</v>
      </c>
      <c r="BR589">
        <v>60</v>
      </c>
      <c r="BS589">
        <v>6</v>
      </c>
      <c r="BT589">
        <v>91</v>
      </c>
      <c r="BU589">
        <v>24</v>
      </c>
      <c r="BV589">
        <v>98.1</v>
      </c>
      <c r="BY589">
        <v>444</v>
      </c>
      <c r="BZ589">
        <v>39</v>
      </c>
      <c r="CA589">
        <v>6</v>
      </c>
      <c r="CB589">
        <v>44</v>
      </c>
      <c r="CC589">
        <v>999</v>
      </c>
      <c r="CD589">
        <v>999</v>
      </c>
      <c r="CE589">
        <v>999</v>
      </c>
    </row>
    <row r="590" spans="16:83" x14ac:dyDescent="0.2">
      <c r="P590">
        <v>439</v>
      </c>
      <c r="Q590">
        <v>4640</v>
      </c>
      <c r="U590">
        <v>586</v>
      </c>
      <c r="V590">
        <v>7040</v>
      </c>
      <c r="BQ590">
        <v>445</v>
      </c>
      <c r="BR590">
        <v>153</v>
      </c>
      <c r="BS590">
        <v>7</v>
      </c>
      <c r="BT590">
        <v>34</v>
      </c>
      <c r="BU590">
        <v>22</v>
      </c>
      <c r="BV590">
        <v>123.8</v>
      </c>
      <c r="BY590">
        <v>445</v>
      </c>
      <c r="BZ590">
        <v>39</v>
      </c>
      <c r="CA590">
        <v>4</v>
      </c>
      <c r="CB590">
        <v>122</v>
      </c>
      <c r="CC590">
        <v>999</v>
      </c>
      <c r="CD590">
        <v>999</v>
      </c>
      <c r="CE590">
        <v>999</v>
      </c>
    </row>
    <row r="591" spans="16:83" x14ac:dyDescent="0.2">
      <c r="P591">
        <v>440</v>
      </c>
      <c r="Q591">
        <v>11240</v>
      </c>
      <c r="U591">
        <v>587</v>
      </c>
      <c r="V591">
        <v>6840</v>
      </c>
      <c r="BQ591">
        <v>446</v>
      </c>
      <c r="BR591">
        <v>27</v>
      </c>
      <c r="BS591">
        <v>4</v>
      </c>
      <c r="BT591">
        <v>24</v>
      </c>
      <c r="BU591">
        <v>13</v>
      </c>
      <c r="BV591">
        <v>146.59</v>
      </c>
      <c r="BY591">
        <v>446</v>
      </c>
      <c r="BZ591">
        <v>36</v>
      </c>
      <c r="CA591">
        <v>4</v>
      </c>
      <c r="CB591">
        <v>43</v>
      </c>
      <c r="CC591">
        <v>999</v>
      </c>
      <c r="CD591">
        <v>999</v>
      </c>
      <c r="CE591">
        <v>999</v>
      </c>
    </row>
    <row r="592" spans="16:83" x14ac:dyDescent="0.2">
      <c r="P592">
        <v>441</v>
      </c>
      <c r="Q592">
        <v>10540</v>
      </c>
      <c r="U592">
        <v>588</v>
      </c>
      <c r="V592">
        <v>6440</v>
      </c>
      <c r="BQ592">
        <v>447</v>
      </c>
      <c r="BR592">
        <v>16</v>
      </c>
      <c r="BS592">
        <v>4</v>
      </c>
      <c r="BT592">
        <v>50</v>
      </c>
      <c r="BU592">
        <v>7</v>
      </c>
      <c r="BV592">
        <v>125.07</v>
      </c>
      <c r="BY592">
        <v>447</v>
      </c>
      <c r="BZ592">
        <v>41</v>
      </c>
      <c r="CA592">
        <v>10</v>
      </c>
      <c r="CB592">
        <v>10</v>
      </c>
      <c r="CC592">
        <v>999</v>
      </c>
      <c r="CD592">
        <v>999</v>
      </c>
      <c r="CE592">
        <v>999</v>
      </c>
    </row>
    <row r="593" spans="16:83" x14ac:dyDescent="0.2">
      <c r="P593">
        <v>442</v>
      </c>
      <c r="Q593">
        <v>5940</v>
      </c>
      <c r="U593">
        <v>589</v>
      </c>
      <c r="V593">
        <v>5940</v>
      </c>
      <c r="BQ593">
        <v>448</v>
      </c>
      <c r="BR593">
        <v>3</v>
      </c>
      <c r="BS593">
        <v>14</v>
      </c>
      <c r="BT593">
        <v>4</v>
      </c>
      <c r="BU593">
        <v>5</v>
      </c>
      <c r="BV593">
        <v>121</v>
      </c>
      <c r="BY593">
        <v>448</v>
      </c>
      <c r="BZ593">
        <v>30</v>
      </c>
      <c r="CA593">
        <v>9</v>
      </c>
      <c r="CB593">
        <v>6</v>
      </c>
      <c r="CC593">
        <v>999</v>
      </c>
      <c r="CD593">
        <v>999</v>
      </c>
      <c r="CE593">
        <v>999</v>
      </c>
    </row>
    <row r="594" spans="16:83" x14ac:dyDescent="0.2">
      <c r="P594">
        <v>443</v>
      </c>
      <c r="Q594">
        <v>13640</v>
      </c>
      <c r="U594">
        <v>590</v>
      </c>
      <c r="V594">
        <v>12440</v>
      </c>
      <c r="BQ594">
        <v>449</v>
      </c>
      <c r="BR594">
        <v>29</v>
      </c>
      <c r="BS594">
        <v>6</v>
      </c>
      <c r="BT594">
        <v>40</v>
      </c>
      <c r="BU594">
        <v>9</v>
      </c>
      <c r="BV594">
        <v>123.9</v>
      </c>
      <c r="BY594">
        <v>449</v>
      </c>
      <c r="BZ594">
        <v>60</v>
      </c>
      <c r="CA594">
        <v>9</v>
      </c>
      <c r="CB594">
        <v>26</v>
      </c>
      <c r="CC594">
        <v>999</v>
      </c>
      <c r="CD594">
        <v>999</v>
      </c>
      <c r="CE594">
        <v>999</v>
      </c>
    </row>
    <row r="595" spans="16:83" x14ac:dyDescent="0.2">
      <c r="P595">
        <v>444</v>
      </c>
      <c r="Q595">
        <v>8640</v>
      </c>
      <c r="U595">
        <v>591</v>
      </c>
      <c r="V595">
        <v>4940</v>
      </c>
      <c r="BQ595">
        <v>450</v>
      </c>
      <c r="BR595">
        <v>20</v>
      </c>
      <c r="BS595">
        <v>3</v>
      </c>
      <c r="BT595">
        <v>32</v>
      </c>
      <c r="BU595">
        <v>5</v>
      </c>
      <c r="BV595">
        <v>118.15</v>
      </c>
      <c r="BY595">
        <v>450</v>
      </c>
      <c r="BZ595">
        <v>41</v>
      </c>
      <c r="CA595">
        <v>5</v>
      </c>
      <c r="CB595">
        <v>14</v>
      </c>
      <c r="CC595">
        <v>999</v>
      </c>
      <c r="CD595">
        <v>999</v>
      </c>
      <c r="CE595">
        <v>999</v>
      </c>
    </row>
    <row r="596" spans="16:83" x14ac:dyDescent="0.2">
      <c r="P596">
        <v>445</v>
      </c>
      <c r="Q596">
        <v>9940</v>
      </c>
      <c r="U596">
        <v>592</v>
      </c>
      <c r="V596">
        <v>13140</v>
      </c>
      <c r="BQ596">
        <v>451</v>
      </c>
      <c r="BR596">
        <v>11</v>
      </c>
      <c r="BS596">
        <v>19</v>
      </c>
      <c r="BT596">
        <v>50</v>
      </c>
      <c r="BU596">
        <v>6</v>
      </c>
      <c r="BV596">
        <v>122.17</v>
      </c>
      <c r="BY596">
        <v>451</v>
      </c>
      <c r="BZ596">
        <v>33</v>
      </c>
      <c r="CA596">
        <v>7</v>
      </c>
      <c r="CB596">
        <v>4</v>
      </c>
      <c r="CC596">
        <v>999</v>
      </c>
      <c r="CD596">
        <v>991</v>
      </c>
      <c r="CE596">
        <v>999</v>
      </c>
    </row>
    <row r="597" spans="16:83" x14ac:dyDescent="0.2">
      <c r="P597">
        <v>446</v>
      </c>
      <c r="Q597">
        <v>5140</v>
      </c>
      <c r="U597">
        <v>593</v>
      </c>
      <c r="V597">
        <v>9740</v>
      </c>
      <c r="BQ597">
        <v>452</v>
      </c>
      <c r="BR597">
        <v>9</v>
      </c>
      <c r="BS597">
        <v>8</v>
      </c>
      <c r="BT597">
        <v>91</v>
      </c>
      <c r="BU597">
        <v>12</v>
      </c>
      <c r="BV597">
        <v>133</v>
      </c>
      <c r="BY597">
        <v>452</v>
      </c>
      <c r="BZ597">
        <v>44</v>
      </c>
      <c r="CA597">
        <v>13</v>
      </c>
      <c r="CB597">
        <v>5</v>
      </c>
      <c r="CC597">
        <v>999</v>
      </c>
      <c r="CD597">
        <v>999</v>
      </c>
      <c r="CE597">
        <v>999</v>
      </c>
    </row>
    <row r="598" spans="16:83" x14ac:dyDescent="0.2">
      <c r="P598">
        <v>447</v>
      </c>
      <c r="Q598">
        <v>10040</v>
      </c>
      <c r="U598">
        <v>594</v>
      </c>
      <c r="V598">
        <v>0</v>
      </c>
      <c r="W598" t="s">
        <v>146</v>
      </c>
      <c r="BQ598">
        <v>453</v>
      </c>
      <c r="BR598">
        <v>8</v>
      </c>
      <c r="BS598">
        <v>2</v>
      </c>
      <c r="BT598">
        <v>34</v>
      </c>
      <c r="BU598">
        <v>6</v>
      </c>
      <c r="BV598">
        <v>128.28</v>
      </c>
      <c r="BY598">
        <v>453</v>
      </c>
      <c r="BZ598">
        <v>27</v>
      </c>
      <c r="CA598">
        <v>8</v>
      </c>
      <c r="CB598">
        <v>2</v>
      </c>
      <c r="CC598">
        <v>999</v>
      </c>
      <c r="CD598">
        <v>991</v>
      </c>
      <c r="CE598">
        <v>999</v>
      </c>
    </row>
    <row r="599" spans="16:83" x14ac:dyDescent="0.2">
      <c r="P599">
        <v>448</v>
      </c>
      <c r="Q599">
        <v>2140</v>
      </c>
      <c r="U599">
        <v>595</v>
      </c>
      <c r="V599">
        <v>0</v>
      </c>
      <c r="W599" t="s">
        <v>146</v>
      </c>
      <c r="BQ599">
        <v>454</v>
      </c>
      <c r="BR599">
        <v>8</v>
      </c>
      <c r="BS599">
        <v>6</v>
      </c>
      <c r="BT599">
        <v>51</v>
      </c>
      <c r="BU599">
        <v>7</v>
      </c>
      <c r="BV599">
        <v>130.54</v>
      </c>
      <c r="BY599">
        <v>454</v>
      </c>
      <c r="BZ599">
        <v>71</v>
      </c>
      <c r="CA599">
        <v>11</v>
      </c>
      <c r="CB599">
        <v>32</v>
      </c>
      <c r="CC599">
        <v>999</v>
      </c>
      <c r="CD599">
        <v>999</v>
      </c>
      <c r="CE599">
        <v>999</v>
      </c>
    </row>
    <row r="600" spans="16:83" x14ac:dyDescent="0.2">
      <c r="P600">
        <v>449</v>
      </c>
      <c r="Q600">
        <v>9040</v>
      </c>
      <c r="U600">
        <v>596</v>
      </c>
      <c r="V600">
        <v>0</v>
      </c>
      <c r="W600" t="s">
        <v>146</v>
      </c>
      <c r="BQ600">
        <v>455</v>
      </c>
      <c r="BR600">
        <v>11</v>
      </c>
      <c r="BS600">
        <v>4</v>
      </c>
      <c r="BT600">
        <v>30</v>
      </c>
      <c r="BU600">
        <v>13</v>
      </c>
      <c r="BV600">
        <v>119.78</v>
      </c>
      <c r="BY600">
        <v>455</v>
      </c>
      <c r="BZ600">
        <v>68</v>
      </c>
      <c r="CA600">
        <v>9</v>
      </c>
      <c r="CB600">
        <v>20</v>
      </c>
      <c r="CC600">
        <v>999</v>
      </c>
      <c r="CD600">
        <v>999</v>
      </c>
      <c r="CE600">
        <v>999</v>
      </c>
    </row>
    <row r="601" spans="16:83" x14ac:dyDescent="0.2">
      <c r="P601">
        <v>450</v>
      </c>
      <c r="Q601">
        <v>7340</v>
      </c>
      <c r="U601">
        <v>597</v>
      </c>
      <c r="V601">
        <v>6540</v>
      </c>
      <c r="BQ601">
        <v>456</v>
      </c>
      <c r="BR601">
        <v>15</v>
      </c>
      <c r="BS601">
        <v>2</v>
      </c>
      <c r="BT601">
        <v>25</v>
      </c>
      <c r="BU601">
        <v>4</v>
      </c>
      <c r="BV601">
        <v>78.16</v>
      </c>
      <c r="BY601">
        <v>456</v>
      </c>
      <c r="BZ601">
        <v>39</v>
      </c>
      <c r="CA601">
        <v>10</v>
      </c>
      <c r="CB601">
        <v>13</v>
      </c>
      <c r="CC601">
        <v>999</v>
      </c>
      <c r="CD601">
        <v>999</v>
      </c>
      <c r="CE601">
        <v>999</v>
      </c>
    </row>
    <row r="602" spans="16:83" x14ac:dyDescent="0.2">
      <c r="P602">
        <v>451</v>
      </c>
      <c r="Q602">
        <v>14440</v>
      </c>
      <c r="U602">
        <v>598</v>
      </c>
      <c r="V602">
        <v>13240</v>
      </c>
      <c r="BQ602">
        <v>457</v>
      </c>
      <c r="BR602">
        <v>3</v>
      </c>
      <c r="BS602">
        <v>6</v>
      </c>
      <c r="BT602">
        <v>12</v>
      </c>
      <c r="BU602">
        <v>4</v>
      </c>
      <c r="BV602">
        <v>110</v>
      </c>
      <c r="BY602">
        <v>457</v>
      </c>
      <c r="BZ602">
        <v>49</v>
      </c>
      <c r="CA602">
        <v>10</v>
      </c>
      <c r="CB602">
        <v>8</v>
      </c>
      <c r="CC602">
        <v>999</v>
      </c>
      <c r="CD602">
        <v>999</v>
      </c>
      <c r="CE602">
        <v>999</v>
      </c>
    </row>
    <row r="603" spans="16:83" x14ac:dyDescent="0.2">
      <c r="P603">
        <v>452</v>
      </c>
      <c r="Q603">
        <v>15840</v>
      </c>
      <c r="U603">
        <v>599</v>
      </c>
      <c r="V603">
        <v>9440</v>
      </c>
      <c r="BQ603">
        <v>458</v>
      </c>
      <c r="BR603">
        <v>36</v>
      </c>
      <c r="BS603">
        <v>5</v>
      </c>
      <c r="BT603">
        <v>38</v>
      </c>
      <c r="BU603">
        <v>13</v>
      </c>
      <c r="BV603">
        <v>139.85</v>
      </c>
      <c r="BY603">
        <v>458</v>
      </c>
      <c r="BZ603">
        <v>55</v>
      </c>
      <c r="CA603">
        <v>9</v>
      </c>
      <c r="CB603">
        <v>29</v>
      </c>
      <c r="CC603">
        <v>999</v>
      </c>
      <c r="CD603">
        <v>991</v>
      </c>
      <c r="CE603">
        <v>999</v>
      </c>
    </row>
    <row r="604" spans="16:83" x14ac:dyDescent="0.2">
      <c r="P604">
        <v>453</v>
      </c>
      <c r="Q604">
        <v>13740</v>
      </c>
      <c r="U604">
        <v>600</v>
      </c>
      <c r="V604">
        <v>9240</v>
      </c>
      <c r="BQ604">
        <v>459</v>
      </c>
      <c r="BR604">
        <v>43</v>
      </c>
      <c r="BS604">
        <v>15</v>
      </c>
      <c r="BT604">
        <v>41</v>
      </c>
      <c r="BU604">
        <v>13</v>
      </c>
      <c r="BV604">
        <v>127.8</v>
      </c>
      <c r="BY604">
        <v>459</v>
      </c>
      <c r="BZ604">
        <v>58</v>
      </c>
      <c r="CA604">
        <v>8</v>
      </c>
      <c r="CB604">
        <v>59</v>
      </c>
      <c r="CC604">
        <v>999</v>
      </c>
      <c r="CD604">
        <v>999</v>
      </c>
      <c r="CE604">
        <v>999</v>
      </c>
    </row>
    <row r="605" spans="16:83" x14ac:dyDescent="0.2">
      <c r="P605">
        <v>454</v>
      </c>
      <c r="Q605">
        <v>35540</v>
      </c>
      <c r="U605">
        <v>601</v>
      </c>
      <c r="V605">
        <v>4340</v>
      </c>
      <c r="BQ605">
        <v>460</v>
      </c>
      <c r="BR605">
        <v>23</v>
      </c>
      <c r="BS605">
        <v>6</v>
      </c>
      <c r="BT605">
        <v>45</v>
      </c>
      <c r="BU605">
        <v>14</v>
      </c>
      <c r="BV605">
        <v>129.15</v>
      </c>
      <c r="BY605">
        <v>460</v>
      </c>
      <c r="BZ605">
        <v>39</v>
      </c>
      <c r="CA605">
        <v>8</v>
      </c>
      <c r="CB605">
        <v>38</v>
      </c>
      <c r="CC605">
        <v>999</v>
      </c>
      <c r="CD605">
        <v>999</v>
      </c>
      <c r="CE605">
        <v>999</v>
      </c>
    </row>
    <row r="606" spans="16:83" x14ac:dyDescent="0.2">
      <c r="P606">
        <v>455</v>
      </c>
      <c r="Q606">
        <v>12450</v>
      </c>
      <c r="U606">
        <v>602</v>
      </c>
      <c r="V606">
        <v>7240</v>
      </c>
      <c r="BQ606">
        <v>461</v>
      </c>
      <c r="BR606">
        <v>9</v>
      </c>
      <c r="BS606">
        <v>1</v>
      </c>
      <c r="BT606">
        <v>31</v>
      </c>
      <c r="BU606">
        <v>6</v>
      </c>
      <c r="BV606">
        <v>106.44</v>
      </c>
      <c r="BY606">
        <v>461</v>
      </c>
      <c r="BZ606">
        <v>33</v>
      </c>
      <c r="CA606">
        <v>7</v>
      </c>
      <c r="CB606">
        <v>4</v>
      </c>
      <c r="CC606">
        <v>999</v>
      </c>
      <c r="CD606">
        <v>991</v>
      </c>
      <c r="CE606">
        <v>999</v>
      </c>
    </row>
    <row r="607" spans="16:83" x14ac:dyDescent="0.2">
      <c r="P607">
        <v>456</v>
      </c>
      <c r="Q607">
        <v>9340</v>
      </c>
      <c r="U607">
        <v>603</v>
      </c>
      <c r="V607">
        <v>13640</v>
      </c>
      <c r="BQ607">
        <v>462</v>
      </c>
      <c r="BR607">
        <v>5</v>
      </c>
      <c r="BS607">
        <v>5</v>
      </c>
      <c r="BT607">
        <v>17</v>
      </c>
      <c r="BU607">
        <v>6</v>
      </c>
      <c r="BV607">
        <v>112.03</v>
      </c>
      <c r="BY607">
        <v>462</v>
      </c>
      <c r="BZ607">
        <v>30</v>
      </c>
      <c r="CA607">
        <v>10</v>
      </c>
      <c r="CB607">
        <v>9</v>
      </c>
      <c r="CC607">
        <v>999</v>
      </c>
      <c r="CD607">
        <v>999</v>
      </c>
      <c r="CE607">
        <v>999</v>
      </c>
    </row>
    <row r="608" spans="16:83" x14ac:dyDescent="0.2">
      <c r="P608">
        <v>457</v>
      </c>
      <c r="Q608">
        <v>4840</v>
      </c>
      <c r="U608">
        <v>604</v>
      </c>
      <c r="V608">
        <v>9240</v>
      </c>
      <c r="BQ608">
        <v>463</v>
      </c>
      <c r="BR608">
        <v>9</v>
      </c>
      <c r="BS608">
        <v>3</v>
      </c>
      <c r="BT608">
        <v>50</v>
      </c>
      <c r="BU608">
        <v>16</v>
      </c>
      <c r="BV608">
        <v>111.6</v>
      </c>
      <c r="BY608">
        <v>463</v>
      </c>
      <c r="BZ608">
        <v>30</v>
      </c>
      <c r="CA608">
        <v>7</v>
      </c>
      <c r="CB608">
        <v>8</v>
      </c>
      <c r="CC608">
        <v>999</v>
      </c>
      <c r="CD608">
        <v>999</v>
      </c>
      <c r="CE608">
        <v>999</v>
      </c>
    </row>
    <row r="609" spans="16:83" x14ac:dyDescent="0.2">
      <c r="P609">
        <v>458</v>
      </c>
      <c r="Q609">
        <v>7640</v>
      </c>
      <c r="U609">
        <v>605</v>
      </c>
      <c r="V609">
        <v>8240</v>
      </c>
      <c r="BQ609">
        <v>464</v>
      </c>
      <c r="BR609">
        <v>18</v>
      </c>
      <c r="BS609">
        <v>8</v>
      </c>
      <c r="BT609">
        <v>26</v>
      </c>
      <c r="BU609">
        <v>11</v>
      </c>
      <c r="BV609">
        <v>117.19</v>
      </c>
      <c r="BY609">
        <v>464</v>
      </c>
      <c r="BZ609">
        <v>36</v>
      </c>
      <c r="CA609">
        <v>6</v>
      </c>
      <c r="CB609">
        <v>24</v>
      </c>
      <c r="CC609">
        <v>999</v>
      </c>
      <c r="CD609">
        <v>999</v>
      </c>
      <c r="CE609">
        <v>999</v>
      </c>
    </row>
    <row r="610" spans="16:83" x14ac:dyDescent="0.2">
      <c r="P610">
        <v>459</v>
      </c>
      <c r="Q610">
        <v>15640</v>
      </c>
      <c r="U610">
        <v>606</v>
      </c>
      <c r="V610">
        <v>10340</v>
      </c>
      <c r="BQ610">
        <v>465</v>
      </c>
      <c r="BR610">
        <v>16</v>
      </c>
      <c r="BS610">
        <v>3</v>
      </c>
      <c r="BT610">
        <v>15</v>
      </c>
      <c r="BU610">
        <v>7</v>
      </c>
      <c r="BV610">
        <v>113.67</v>
      </c>
      <c r="BY610">
        <v>465</v>
      </c>
      <c r="BZ610">
        <v>71</v>
      </c>
      <c r="CA610">
        <v>6</v>
      </c>
      <c r="CB610">
        <v>58</v>
      </c>
      <c r="CC610">
        <v>999</v>
      </c>
      <c r="CD610">
        <v>999</v>
      </c>
      <c r="CE610">
        <v>999</v>
      </c>
    </row>
    <row r="611" spans="16:83" x14ac:dyDescent="0.2">
      <c r="P611">
        <v>460</v>
      </c>
      <c r="Q611">
        <v>7540</v>
      </c>
      <c r="U611">
        <v>607</v>
      </c>
      <c r="V611">
        <v>5240</v>
      </c>
      <c r="BQ611">
        <v>466</v>
      </c>
      <c r="BR611">
        <v>22</v>
      </c>
      <c r="BS611">
        <v>2</v>
      </c>
      <c r="BT611">
        <v>18</v>
      </c>
      <c r="BU611">
        <v>8</v>
      </c>
      <c r="BV611">
        <v>121.1</v>
      </c>
      <c r="BY611">
        <v>466</v>
      </c>
      <c r="BZ611">
        <v>30</v>
      </c>
      <c r="CA611">
        <v>4</v>
      </c>
      <c r="CB611">
        <v>19</v>
      </c>
      <c r="CC611">
        <v>999</v>
      </c>
      <c r="CD611">
        <v>999</v>
      </c>
      <c r="CE611">
        <v>999</v>
      </c>
    </row>
    <row r="612" spans="16:83" x14ac:dyDescent="0.2">
      <c r="P612">
        <v>461</v>
      </c>
      <c r="Q612">
        <v>10640</v>
      </c>
      <c r="U612">
        <v>608</v>
      </c>
      <c r="V612">
        <v>8640</v>
      </c>
      <c r="BQ612">
        <v>467</v>
      </c>
      <c r="BR612">
        <v>4</v>
      </c>
      <c r="BS612">
        <v>2</v>
      </c>
      <c r="BT612">
        <v>4</v>
      </c>
      <c r="BU612">
        <v>3</v>
      </c>
      <c r="BV612">
        <v>132.52000000000001</v>
      </c>
      <c r="BY612">
        <v>467</v>
      </c>
      <c r="BZ612">
        <v>30</v>
      </c>
      <c r="CA612">
        <v>6</v>
      </c>
      <c r="CB612">
        <v>3</v>
      </c>
      <c r="CC612">
        <v>992</v>
      </c>
      <c r="CD612">
        <v>999</v>
      </c>
      <c r="CE612">
        <v>999</v>
      </c>
    </row>
    <row r="613" spans="16:83" x14ac:dyDescent="0.2">
      <c r="P613">
        <v>462</v>
      </c>
      <c r="Q613">
        <v>7940</v>
      </c>
      <c r="U613">
        <v>609</v>
      </c>
      <c r="V613">
        <v>11640</v>
      </c>
      <c r="BQ613">
        <v>468</v>
      </c>
      <c r="BR613">
        <v>2</v>
      </c>
      <c r="BS613">
        <v>4</v>
      </c>
      <c r="BT613">
        <v>17</v>
      </c>
      <c r="BU613">
        <v>6</v>
      </c>
      <c r="BV613">
        <v>115.03</v>
      </c>
      <c r="BY613">
        <v>468</v>
      </c>
      <c r="BZ613">
        <v>25</v>
      </c>
      <c r="CA613">
        <v>7</v>
      </c>
      <c r="CB613">
        <v>4</v>
      </c>
      <c r="CC613">
        <v>999</v>
      </c>
      <c r="CD613">
        <v>999</v>
      </c>
      <c r="CE613">
        <v>999</v>
      </c>
    </row>
    <row r="614" spans="16:83" x14ac:dyDescent="0.2">
      <c r="P614">
        <v>463</v>
      </c>
      <c r="Q614">
        <v>7240</v>
      </c>
      <c r="U614">
        <v>610</v>
      </c>
      <c r="V614">
        <v>9240</v>
      </c>
      <c r="BQ614">
        <v>469</v>
      </c>
      <c r="BR614">
        <v>32</v>
      </c>
      <c r="BS614">
        <v>5</v>
      </c>
      <c r="BT614">
        <v>17</v>
      </c>
      <c r="BU614">
        <v>13</v>
      </c>
      <c r="BV614">
        <v>90</v>
      </c>
      <c r="BY614">
        <v>469</v>
      </c>
      <c r="BZ614">
        <v>58</v>
      </c>
      <c r="CA614">
        <v>14</v>
      </c>
      <c r="CB614">
        <v>10</v>
      </c>
      <c r="CC614">
        <v>999</v>
      </c>
      <c r="CD614">
        <v>999</v>
      </c>
      <c r="CE614">
        <v>999</v>
      </c>
    </row>
    <row r="615" spans="16:83" x14ac:dyDescent="0.2">
      <c r="P615">
        <v>464</v>
      </c>
      <c r="Q615">
        <v>2540</v>
      </c>
      <c r="U615">
        <v>611</v>
      </c>
      <c r="V615">
        <v>19740</v>
      </c>
      <c r="BQ615">
        <v>470</v>
      </c>
      <c r="BR615">
        <v>11</v>
      </c>
      <c r="BS615">
        <v>5</v>
      </c>
      <c r="BT615">
        <v>26</v>
      </c>
      <c r="BU615">
        <v>4</v>
      </c>
      <c r="BV615">
        <v>83.44</v>
      </c>
      <c r="BY615">
        <v>470</v>
      </c>
      <c r="BZ615">
        <v>63</v>
      </c>
      <c r="CA615">
        <v>13</v>
      </c>
      <c r="CB615">
        <v>7</v>
      </c>
      <c r="CC615">
        <v>999</v>
      </c>
      <c r="CD615">
        <v>999</v>
      </c>
      <c r="CE615">
        <v>999</v>
      </c>
    </row>
    <row r="616" spans="16:83" x14ac:dyDescent="0.2">
      <c r="P616">
        <v>465</v>
      </c>
      <c r="Q616">
        <v>6640</v>
      </c>
      <c r="U616">
        <v>612</v>
      </c>
      <c r="V616">
        <v>16740</v>
      </c>
      <c r="BQ616">
        <v>471</v>
      </c>
      <c r="BR616">
        <v>3</v>
      </c>
      <c r="BS616">
        <v>3</v>
      </c>
      <c r="BT616">
        <v>6</v>
      </c>
      <c r="BU616">
        <v>6</v>
      </c>
      <c r="BV616">
        <v>118.2</v>
      </c>
      <c r="BY616">
        <v>471</v>
      </c>
      <c r="BZ616">
        <v>77</v>
      </c>
      <c r="CA616">
        <v>7</v>
      </c>
      <c r="CB616">
        <v>40</v>
      </c>
      <c r="CC616">
        <v>999</v>
      </c>
      <c r="CD616">
        <v>999</v>
      </c>
      <c r="CE616">
        <v>999</v>
      </c>
    </row>
    <row r="617" spans="16:83" x14ac:dyDescent="0.2">
      <c r="P617">
        <v>466</v>
      </c>
      <c r="Q617">
        <v>11140</v>
      </c>
      <c r="U617">
        <v>613</v>
      </c>
      <c r="V617">
        <v>14340</v>
      </c>
      <c r="BQ617">
        <v>472</v>
      </c>
      <c r="BR617">
        <v>15</v>
      </c>
      <c r="BS617">
        <v>14</v>
      </c>
      <c r="BT617">
        <v>22</v>
      </c>
      <c r="BU617">
        <v>2</v>
      </c>
      <c r="BV617">
        <v>86.26</v>
      </c>
      <c r="BY617">
        <v>472</v>
      </c>
      <c r="BZ617">
        <v>44</v>
      </c>
      <c r="CA617">
        <v>11</v>
      </c>
      <c r="CB617">
        <v>5</v>
      </c>
      <c r="CC617">
        <v>999</v>
      </c>
      <c r="CD617">
        <v>999</v>
      </c>
      <c r="CE617">
        <v>999</v>
      </c>
    </row>
    <row r="618" spans="16:83" x14ac:dyDescent="0.2">
      <c r="P618">
        <v>467</v>
      </c>
      <c r="Q618">
        <v>12040</v>
      </c>
      <c r="U618">
        <v>614</v>
      </c>
      <c r="V618">
        <v>9840</v>
      </c>
      <c r="BQ618">
        <v>473</v>
      </c>
      <c r="BR618">
        <v>11</v>
      </c>
      <c r="BS618">
        <v>4</v>
      </c>
      <c r="BT618">
        <v>22</v>
      </c>
      <c r="BU618">
        <v>11</v>
      </c>
      <c r="BV618">
        <v>133.66</v>
      </c>
      <c r="BY618">
        <v>473</v>
      </c>
      <c r="BZ618">
        <v>87</v>
      </c>
      <c r="CA618">
        <v>14</v>
      </c>
      <c r="CB618">
        <v>33</v>
      </c>
      <c r="CC618">
        <v>999</v>
      </c>
      <c r="CD618">
        <v>999</v>
      </c>
      <c r="CE618">
        <v>999</v>
      </c>
    </row>
    <row r="619" spans="16:83" x14ac:dyDescent="0.2">
      <c r="P619">
        <v>468</v>
      </c>
      <c r="Q619">
        <v>8140</v>
      </c>
      <c r="U619">
        <v>615</v>
      </c>
      <c r="V619">
        <v>8940</v>
      </c>
      <c r="BQ619">
        <v>474</v>
      </c>
      <c r="BR619">
        <v>62</v>
      </c>
      <c r="BS619">
        <v>14</v>
      </c>
      <c r="BT619">
        <v>21</v>
      </c>
      <c r="BU619">
        <v>14</v>
      </c>
      <c r="BV619">
        <v>123.44</v>
      </c>
      <c r="BY619">
        <v>474</v>
      </c>
      <c r="BZ619">
        <v>58</v>
      </c>
      <c r="CA619">
        <v>8</v>
      </c>
      <c r="CB619">
        <v>46</v>
      </c>
      <c r="CC619">
        <v>999</v>
      </c>
      <c r="CD619">
        <v>999</v>
      </c>
      <c r="CE619">
        <v>999</v>
      </c>
    </row>
    <row r="620" spans="16:83" x14ac:dyDescent="0.2">
      <c r="P620">
        <v>469</v>
      </c>
      <c r="Q620">
        <v>11040</v>
      </c>
      <c r="U620">
        <v>616</v>
      </c>
      <c r="V620">
        <v>4740</v>
      </c>
      <c r="BQ620">
        <v>475</v>
      </c>
      <c r="BR620">
        <v>11</v>
      </c>
      <c r="BS620">
        <v>2</v>
      </c>
      <c r="BT620">
        <v>20</v>
      </c>
      <c r="BU620">
        <v>4</v>
      </c>
      <c r="BV620">
        <v>126.41</v>
      </c>
      <c r="BY620">
        <v>475</v>
      </c>
      <c r="BZ620">
        <v>30</v>
      </c>
      <c r="CA620">
        <v>7</v>
      </c>
      <c r="CB620">
        <v>11</v>
      </c>
      <c r="CC620">
        <v>999</v>
      </c>
      <c r="CD620">
        <v>991</v>
      </c>
      <c r="CE620">
        <v>999</v>
      </c>
    </row>
    <row r="621" spans="16:83" x14ac:dyDescent="0.2">
      <c r="P621">
        <v>470</v>
      </c>
      <c r="Q621">
        <v>8840</v>
      </c>
      <c r="U621">
        <v>617</v>
      </c>
      <c r="V621">
        <v>13740</v>
      </c>
      <c r="BQ621">
        <v>476</v>
      </c>
      <c r="BR621">
        <v>9</v>
      </c>
      <c r="BS621">
        <v>3</v>
      </c>
      <c r="BT621">
        <v>8</v>
      </c>
      <c r="BU621">
        <v>2</v>
      </c>
      <c r="BV621">
        <v>109.77</v>
      </c>
      <c r="BY621">
        <v>476</v>
      </c>
      <c r="BZ621">
        <v>28</v>
      </c>
      <c r="CA621">
        <v>9</v>
      </c>
      <c r="CB621">
        <v>7</v>
      </c>
      <c r="CC621">
        <v>999</v>
      </c>
      <c r="CD621">
        <v>991</v>
      </c>
      <c r="CE621">
        <v>999</v>
      </c>
    </row>
    <row r="622" spans="16:83" x14ac:dyDescent="0.2">
      <c r="P622">
        <v>471</v>
      </c>
      <c r="Q622">
        <v>7340</v>
      </c>
      <c r="U622">
        <v>618</v>
      </c>
      <c r="V622">
        <v>11340</v>
      </c>
      <c r="BQ622">
        <v>477</v>
      </c>
      <c r="BR622">
        <v>2</v>
      </c>
      <c r="BS622">
        <v>4</v>
      </c>
      <c r="BT622">
        <v>9</v>
      </c>
      <c r="BU622">
        <v>7</v>
      </c>
      <c r="BV622">
        <v>108</v>
      </c>
      <c r="BY622">
        <v>477</v>
      </c>
      <c r="BZ622">
        <v>39</v>
      </c>
      <c r="CA622">
        <v>10</v>
      </c>
      <c r="CB622">
        <v>13</v>
      </c>
      <c r="CC622">
        <v>999</v>
      </c>
      <c r="CD622">
        <v>999</v>
      </c>
      <c r="CE622">
        <v>999</v>
      </c>
    </row>
    <row r="623" spans="16:83" x14ac:dyDescent="0.2">
      <c r="P623">
        <v>472</v>
      </c>
      <c r="Q623">
        <v>8340</v>
      </c>
      <c r="U623">
        <v>619</v>
      </c>
      <c r="V623">
        <v>3340</v>
      </c>
      <c r="BQ623">
        <v>478</v>
      </c>
      <c r="BR623">
        <v>6</v>
      </c>
      <c r="BS623">
        <v>4</v>
      </c>
      <c r="BT623">
        <v>11</v>
      </c>
      <c r="BU623">
        <v>17</v>
      </c>
      <c r="BV623">
        <v>104.17</v>
      </c>
      <c r="BY623">
        <v>478</v>
      </c>
      <c r="BZ623">
        <v>36</v>
      </c>
      <c r="CA623">
        <v>7</v>
      </c>
      <c r="CB623">
        <v>43</v>
      </c>
      <c r="CC623">
        <v>999</v>
      </c>
      <c r="CD623">
        <v>999</v>
      </c>
      <c r="CE623">
        <v>999</v>
      </c>
    </row>
    <row r="624" spans="16:83" x14ac:dyDescent="0.2">
      <c r="P624">
        <v>473</v>
      </c>
      <c r="Q624">
        <v>5640</v>
      </c>
      <c r="U624">
        <v>620</v>
      </c>
      <c r="V624">
        <v>10740</v>
      </c>
      <c r="BQ624">
        <v>479</v>
      </c>
      <c r="BR624">
        <v>159</v>
      </c>
      <c r="BS624">
        <v>16</v>
      </c>
      <c r="BT624">
        <v>54</v>
      </c>
      <c r="BU624">
        <v>33</v>
      </c>
      <c r="BV624">
        <v>131.80000000000001</v>
      </c>
      <c r="BY624">
        <v>479</v>
      </c>
      <c r="BZ624">
        <v>74</v>
      </c>
      <c r="CA624">
        <v>6</v>
      </c>
      <c r="CB624">
        <v>112</v>
      </c>
      <c r="CC624">
        <v>999</v>
      </c>
      <c r="CD624">
        <v>999</v>
      </c>
      <c r="CE624">
        <v>999</v>
      </c>
    </row>
    <row r="625" spans="16:83" x14ac:dyDescent="0.2">
      <c r="P625">
        <v>474</v>
      </c>
      <c r="Q625">
        <v>5240</v>
      </c>
      <c r="U625">
        <v>621</v>
      </c>
      <c r="V625">
        <v>3540</v>
      </c>
      <c r="BQ625">
        <v>480</v>
      </c>
      <c r="BR625">
        <v>23</v>
      </c>
      <c r="BS625">
        <v>5</v>
      </c>
      <c r="BT625">
        <v>58</v>
      </c>
      <c r="BU625">
        <v>16</v>
      </c>
      <c r="BV625">
        <v>139.63</v>
      </c>
      <c r="BY625">
        <v>480</v>
      </c>
      <c r="BZ625">
        <v>52</v>
      </c>
      <c r="CA625">
        <v>6</v>
      </c>
      <c r="CB625">
        <v>29</v>
      </c>
      <c r="CC625">
        <v>999</v>
      </c>
      <c r="CD625">
        <v>999</v>
      </c>
      <c r="CE625">
        <v>999</v>
      </c>
    </row>
    <row r="626" spans="16:83" x14ac:dyDescent="0.2">
      <c r="P626">
        <v>475</v>
      </c>
      <c r="Q626">
        <v>3140</v>
      </c>
      <c r="U626">
        <v>622</v>
      </c>
      <c r="V626">
        <v>6640</v>
      </c>
      <c r="BQ626">
        <v>481</v>
      </c>
      <c r="BR626">
        <v>11</v>
      </c>
      <c r="BS626">
        <v>6</v>
      </c>
      <c r="BT626">
        <v>29</v>
      </c>
      <c r="BU626">
        <v>4</v>
      </c>
      <c r="BV626">
        <v>143.71</v>
      </c>
      <c r="BY626">
        <v>481</v>
      </c>
      <c r="BZ626">
        <v>58</v>
      </c>
      <c r="CA626">
        <v>10</v>
      </c>
      <c r="CB626">
        <v>11</v>
      </c>
      <c r="CC626">
        <v>999</v>
      </c>
      <c r="CD626">
        <v>999</v>
      </c>
      <c r="CE626">
        <v>999</v>
      </c>
    </row>
    <row r="627" spans="16:83" x14ac:dyDescent="0.2">
      <c r="P627">
        <v>476</v>
      </c>
      <c r="Q627">
        <v>6540</v>
      </c>
      <c r="U627">
        <v>623</v>
      </c>
      <c r="V627">
        <v>6840</v>
      </c>
      <c r="BQ627">
        <v>482</v>
      </c>
      <c r="BR627">
        <v>10</v>
      </c>
      <c r="BS627">
        <v>6</v>
      </c>
      <c r="BT627">
        <v>19</v>
      </c>
      <c r="BU627">
        <v>3</v>
      </c>
      <c r="BV627">
        <v>125</v>
      </c>
      <c r="BY627">
        <v>482</v>
      </c>
      <c r="BZ627">
        <v>39</v>
      </c>
      <c r="CA627">
        <v>12</v>
      </c>
      <c r="CB627">
        <v>7</v>
      </c>
      <c r="CC627">
        <v>999</v>
      </c>
      <c r="CD627">
        <v>991</v>
      </c>
      <c r="CE627">
        <v>999</v>
      </c>
    </row>
    <row r="628" spans="16:83" x14ac:dyDescent="0.2">
      <c r="P628">
        <v>477</v>
      </c>
      <c r="Q628">
        <v>4040</v>
      </c>
      <c r="U628">
        <v>624</v>
      </c>
      <c r="V628">
        <v>5340</v>
      </c>
      <c r="BQ628">
        <v>483</v>
      </c>
      <c r="BR628">
        <v>6</v>
      </c>
      <c r="BS628">
        <v>2</v>
      </c>
      <c r="BT628">
        <v>12</v>
      </c>
      <c r="BU628">
        <v>11</v>
      </c>
      <c r="BV628">
        <v>136.24</v>
      </c>
      <c r="BY628">
        <v>483</v>
      </c>
      <c r="BZ628">
        <v>47</v>
      </c>
      <c r="CA628">
        <v>6</v>
      </c>
      <c r="CB628">
        <v>12</v>
      </c>
      <c r="CC628">
        <v>999</v>
      </c>
      <c r="CD628">
        <v>999</v>
      </c>
      <c r="CE628">
        <v>999</v>
      </c>
    </row>
    <row r="629" spans="16:83" x14ac:dyDescent="0.2">
      <c r="P629">
        <v>478</v>
      </c>
      <c r="Q629">
        <v>7740</v>
      </c>
      <c r="U629">
        <v>625</v>
      </c>
      <c r="V629">
        <v>6040</v>
      </c>
      <c r="BQ629">
        <v>484</v>
      </c>
      <c r="BR629">
        <v>22</v>
      </c>
      <c r="BS629">
        <v>6</v>
      </c>
      <c r="BT629">
        <v>64</v>
      </c>
      <c r="BU629">
        <v>11</v>
      </c>
      <c r="BV629">
        <v>151.46</v>
      </c>
      <c r="BY629">
        <v>484</v>
      </c>
      <c r="BZ629">
        <v>74</v>
      </c>
      <c r="CA629">
        <v>6</v>
      </c>
      <c r="CB629">
        <v>31</v>
      </c>
      <c r="CC629">
        <v>999</v>
      </c>
      <c r="CD629">
        <v>999</v>
      </c>
      <c r="CE629">
        <v>999</v>
      </c>
    </row>
    <row r="630" spans="16:83" x14ac:dyDescent="0.2">
      <c r="P630">
        <v>479</v>
      </c>
      <c r="Q630">
        <v>3240</v>
      </c>
      <c r="U630">
        <v>626</v>
      </c>
      <c r="V630">
        <v>15840</v>
      </c>
      <c r="BQ630">
        <v>485</v>
      </c>
      <c r="BR630">
        <v>1</v>
      </c>
      <c r="BS630">
        <v>2</v>
      </c>
      <c r="BT630">
        <v>6</v>
      </c>
      <c r="BU630">
        <v>2</v>
      </c>
      <c r="BV630">
        <v>142.77000000000001</v>
      </c>
      <c r="BY630">
        <v>485</v>
      </c>
      <c r="BZ630">
        <v>47</v>
      </c>
      <c r="CA630">
        <v>14</v>
      </c>
      <c r="CB630">
        <v>3</v>
      </c>
      <c r="CC630">
        <v>991</v>
      </c>
      <c r="CD630">
        <v>999</v>
      </c>
      <c r="CE630">
        <v>999</v>
      </c>
    </row>
    <row r="631" spans="16:83" x14ac:dyDescent="0.2">
      <c r="P631">
        <v>480</v>
      </c>
      <c r="Q631">
        <v>6940</v>
      </c>
      <c r="U631">
        <v>627</v>
      </c>
      <c r="V631">
        <v>23740</v>
      </c>
      <c r="BQ631">
        <v>486</v>
      </c>
      <c r="BR631">
        <v>9</v>
      </c>
      <c r="BS631">
        <v>9</v>
      </c>
      <c r="BT631">
        <v>18</v>
      </c>
      <c r="BU631">
        <v>6</v>
      </c>
      <c r="BV631">
        <v>122.83</v>
      </c>
      <c r="BY631">
        <v>486</v>
      </c>
      <c r="BZ631">
        <v>49</v>
      </c>
      <c r="CA631">
        <v>11</v>
      </c>
      <c r="CB631">
        <v>10</v>
      </c>
      <c r="CC631">
        <v>999</v>
      </c>
      <c r="CD631">
        <v>999</v>
      </c>
      <c r="CE631">
        <v>999</v>
      </c>
    </row>
    <row r="632" spans="16:83" x14ac:dyDescent="0.2">
      <c r="P632">
        <v>481</v>
      </c>
      <c r="Q632">
        <v>8440</v>
      </c>
      <c r="U632">
        <v>628</v>
      </c>
      <c r="V632">
        <v>6440</v>
      </c>
      <c r="BQ632">
        <v>487</v>
      </c>
      <c r="BR632">
        <v>23</v>
      </c>
      <c r="BS632">
        <v>4</v>
      </c>
      <c r="BT632">
        <v>95</v>
      </c>
      <c r="BU632">
        <v>19</v>
      </c>
      <c r="BV632">
        <v>144.80000000000001</v>
      </c>
      <c r="BY632">
        <v>487</v>
      </c>
      <c r="BZ632">
        <v>87</v>
      </c>
      <c r="CA632">
        <v>10</v>
      </c>
      <c r="CB632">
        <v>23</v>
      </c>
      <c r="CC632">
        <v>999</v>
      </c>
      <c r="CD632">
        <v>999</v>
      </c>
      <c r="CE632">
        <v>999</v>
      </c>
    </row>
    <row r="633" spans="16:83" x14ac:dyDescent="0.2">
      <c r="P633">
        <v>482</v>
      </c>
      <c r="Q633">
        <v>10640</v>
      </c>
      <c r="U633">
        <v>629</v>
      </c>
      <c r="V633">
        <v>4140</v>
      </c>
      <c r="BQ633">
        <v>488</v>
      </c>
      <c r="BR633">
        <v>39</v>
      </c>
      <c r="BS633">
        <v>5</v>
      </c>
      <c r="BT633">
        <v>96</v>
      </c>
      <c r="BU633">
        <v>37</v>
      </c>
      <c r="BV633">
        <v>120.15</v>
      </c>
      <c r="BY633">
        <v>488</v>
      </c>
      <c r="BZ633">
        <v>120</v>
      </c>
      <c r="CA633">
        <v>7</v>
      </c>
      <c r="CB633">
        <v>41</v>
      </c>
      <c r="CC633">
        <v>999</v>
      </c>
      <c r="CD633">
        <v>999</v>
      </c>
      <c r="CE633">
        <v>999</v>
      </c>
    </row>
    <row r="634" spans="16:83" x14ac:dyDescent="0.2">
      <c r="P634">
        <v>483</v>
      </c>
      <c r="Q634">
        <v>10240</v>
      </c>
      <c r="U634">
        <v>630</v>
      </c>
      <c r="V634">
        <v>6540</v>
      </c>
      <c r="BQ634">
        <v>489</v>
      </c>
      <c r="BR634">
        <v>26</v>
      </c>
      <c r="BS634">
        <v>7</v>
      </c>
      <c r="BT634">
        <v>85</v>
      </c>
      <c r="BU634">
        <v>11</v>
      </c>
      <c r="BV634">
        <v>143.62</v>
      </c>
      <c r="BY634">
        <v>489</v>
      </c>
      <c r="BZ634">
        <v>68</v>
      </c>
      <c r="CA634">
        <v>9</v>
      </c>
      <c r="CB634">
        <v>23</v>
      </c>
      <c r="CC634">
        <v>999</v>
      </c>
      <c r="CD634">
        <v>999</v>
      </c>
      <c r="CE634">
        <v>999</v>
      </c>
    </row>
    <row r="635" spans="16:83" x14ac:dyDescent="0.2">
      <c r="P635">
        <v>484</v>
      </c>
      <c r="Q635">
        <v>3840</v>
      </c>
      <c r="U635">
        <v>631</v>
      </c>
      <c r="V635">
        <v>8540</v>
      </c>
      <c r="BQ635">
        <v>490</v>
      </c>
      <c r="BR635">
        <v>10</v>
      </c>
      <c r="BS635">
        <v>3</v>
      </c>
      <c r="BT635">
        <v>29</v>
      </c>
      <c r="BU635">
        <v>1</v>
      </c>
      <c r="BV635">
        <v>133</v>
      </c>
      <c r="BY635">
        <v>490</v>
      </c>
      <c r="BZ635">
        <v>41</v>
      </c>
      <c r="CA635">
        <v>9</v>
      </c>
      <c r="CB635">
        <v>3</v>
      </c>
      <c r="CC635">
        <v>999</v>
      </c>
      <c r="CD635">
        <v>999</v>
      </c>
      <c r="CE635">
        <v>999</v>
      </c>
    </row>
    <row r="636" spans="16:83" x14ac:dyDescent="0.2">
      <c r="P636">
        <v>485</v>
      </c>
      <c r="Q636">
        <v>18040</v>
      </c>
      <c r="U636">
        <v>632</v>
      </c>
      <c r="V636">
        <v>0</v>
      </c>
      <c r="W636" t="s">
        <v>147</v>
      </c>
      <c r="X636" t="s">
        <v>148</v>
      </c>
      <c r="Y636" t="s">
        <v>149</v>
      </c>
      <c r="BQ636">
        <v>491</v>
      </c>
      <c r="BR636">
        <v>14</v>
      </c>
      <c r="BS636">
        <v>6</v>
      </c>
      <c r="BT636">
        <v>57</v>
      </c>
      <c r="BU636">
        <v>10</v>
      </c>
      <c r="BV636">
        <v>132.5</v>
      </c>
      <c r="BY636">
        <v>491</v>
      </c>
      <c r="BZ636">
        <v>101</v>
      </c>
      <c r="CA636">
        <v>10</v>
      </c>
      <c r="CB636">
        <v>13</v>
      </c>
      <c r="CC636">
        <v>999</v>
      </c>
      <c r="CD636">
        <v>999</v>
      </c>
      <c r="CE636">
        <v>999</v>
      </c>
    </row>
    <row r="637" spans="16:83" x14ac:dyDescent="0.2">
      <c r="P637">
        <v>486</v>
      </c>
      <c r="Q637">
        <v>156440</v>
      </c>
      <c r="U637">
        <v>633</v>
      </c>
      <c r="V637">
        <v>13340</v>
      </c>
      <c r="BQ637">
        <v>492</v>
      </c>
      <c r="BR637">
        <v>20</v>
      </c>
      <c r="BS637">
        <v>5</v>
      </c>
      <c r="BT637">
        <v>45</v>
      </c>
      <c r="BU637">
        <v>8</v>
      </c>
      <c r="BV637">
        <v>87.55</v>
      </c>
      <c r="BY637">
        <v>492</v>
      </c>
      <c r="BZ637">
        <v>93</v>
      </c>
      <c r="CA637">
        <v>7</v>
      </c>
      <c r="CB637">
        <v>21</v>
      </c>
      <c r="CC637">
        <v>999</v>
      </c>
      <c r="CD637">
        <v>999</v>
      </c>
      <c r="CE637">
        <v>999</v>
      </c>
    </row>
    <row r="638" spans="16:83" x14ac:dyDescent="0.2">
      <c r="P638">
        <v>487</v>
      </c>
      <c r="Q638">
        <v>15640</v>
      </c>
      <c r="U638">
        <v>634</v>
      </c>
      <c r="V638">
        <v>12940</v>
      </c>
      <c r="BQ638">
        <v>493</v>
      </c>
      <c r="BR638">
        <v>2</v>
      </c>
      <c r="BS638">
        <v>3</v>
      </c>
      <c r="BT638">
        <v>11</v>
      </c>
      <c r="BU638">
        <v>5</v>
      </c>
      <c r="BV638">
        <v>110.78</v>
      </c>
      <c r="BY638">
        <v>493</v>
      </c>
      <c r="BZ638">
        <v>68</v>
      </c>
      <c r="CA638">
        <v>8</v>
      </c>
      <c r="CB638">
        <v>53</v>
      </c>
      <c r="CC638">
        <v>999</v>
      </c>
      <c r="CD638">
        <v>999</v>
      </c>
      <c r="CE638">
        <v>999</v>
      </c>
    </row>
    <row r="639" spans="16:83" x14ac:dyDescent="0.2">
      <c r="P639">
        <v>488</v>
      </c>
      <c r="Q639">
        <v>6840</v>
      </c>
      <c r="U639">
        <v>635</v>
      </c>
      <c r="V639">
        <v>7440</v>
      </c>
      <c r="BQ639">
        <v>494</v>
      </c>
      <c r="BR639">
        <v>11</v>
      </c>
      <c r="BS639">
        <v>2</v>
      </c>
      <c r="BT639">
        <v>16</v>
      </c>
      <c r="BU639">
        <v>2</v>
      </c>
      <c r="BV639">
        <v>110.78</v>
      </c>
      <c r="BY639">
        <v>494</v>
      </c>
      <c r="BZ639">
        <v>28</v>
      </c>
      <c r="CA639">
        <v>6</v>
      </c>
      <c r="CB639">
        <v>2</v>
      </c>
      <c r="CC639">
        <v>999</v>
      </c>
      <c r="CD639">
        <v>999</v>
      </c>
      <c r="CE639">
        <v>999</v>
      </c>
    </row>
    <row r="640" spans="16:83" x14ac:dyDescent="0.2">
      <c r="P640">
        <v>489</v>
      </c>
      <c r="Q640">
        <v>10340</v>
      </c>
      <c r="U640">
        <v>636</v>
      </c>
      <c r="V640">
        <v>16340</v>
      </c>
      <c r="BQ640">
        <v>495</v>
      </c>
      <c r="BR640">
        <v>12</v>
      </c>
      <c r="BS640">
        <v>4</v>
      </c>
      <c r="BT640">
        <v>33</v>
      </c>
      <c r="BU640">
        <v>4</v>
      </c>
      <c r="BV640">
        <v>134.66</v>
      </c>
      <c r="BY640">
        <v>495</v>
      </c>
      <c r="BZ640">
        <v>33</v>
      </c>
      <c r="CA640">
        <v>9</v>
      </c>
      <c r="CB640">
        <v>4</v>
      </c>
      <c r="CC640">
        <v>999</v>
      </c>
      <c r="CD640">
        <v>999</v>
      </c>
      <c r="CE640">
        <v>999</v>
      </c>
    </row>
    <row r="641" spans="16:83" x14ac:dyDescent="0.2">
      <c r="P641">
        <v>490</v>
      </c>
      <c r="Q641">
        <v>7540</v>
      </c>
      <c r="U641">
        <v>637</v>
      </c>
      <c r="V641">
        <v>9540</v>
      </c>
      <c r="BQ641">
        <v>496</v>
      </c>
      <c r="BR641">
        <v>12</v>
      </c>
      <c r="BS641">
        <v>4</v>
      </c>
      <c r="BT641">
        <v>30</v>
      </c>
      <c r="BU641">
        <v>6</v>
      </c>
      <c r="BV641">
        <v>118.68</v>
      </c>
      <c r="BY641">
        <v>496</v>
      </c>
      <c r="BZ641">
        <v>33</v>
      </c>
      <c r="CA641">
        <v>10</v>
      </c>
      <c r="CB641">
        <v>10</v>
      </c>
      <c r="CC641">
        <v>999</v>
      </c>
      <c r="CD641">
        <v>999</v>
      </c>
      <c r="CE641">
        <v>999</v>
      </c>
    </row>
    <row r="642" spans="16:83" x14ac:dyDescent="0.2">
      <c r="P642">
        <v>491</v>
      </c>
      <c r="Q642">
        <v>8240</v>
      </c>
      <c r="U642">
        <v>638</v>
      </c>
      <c r="V642">
        <v>9040</v>
      </c>
      <c r="BQ642">
        <v>497</v>
      </c>
      <c r="BR642">
        <v>57</v>
      </c>
      <c r="BS642">
        <v>6</v>
      </c>
      <c r="BT642">
        <v>18</v>
      </c>
      <c r="BU642">
        <v>20</v>
      </c>
      <c r="BV642">
        <v>136.24</v>
      </c>
      <c r="BY642">
        <v>497</v>
      </c>
      <c r="BZ642">
        <v>49</v>
      </c>
      <c r="CA642">
        <v>6</v>
      </c>
      <c r="CB642">
        <v>6</v>
      </c>
      <c r="CC642">
        <v>999</v>
      </c>
      <c r="CD642">
        <v>999</v>
      </c>
      <c r="CE642">
        <v>999</v>
      </c>
    </row>
    <row r="643" spans="16:83" x14ac:dyDescent="0.2">
      <c r="P643">
        <v>492</v>
      </c>
      <c r="Q643">
        <v>7740</v>
      </c>
      <c r="U643">
        <v>639</v>
      </c>
      <c r="V643">
        <v>9040</v>
      </c>
      <c r="BQ643">
        <v>498</v>
      </c>
      <c r="BR643">
        <v>36</v>
      </c>
      <c r="BS643">
        <v>15</v>
      </c>
      <c r="BT643">
        <v>28</v>
      </c>
      <c r="BU643">
        <v>9</v>
      </c>
      <c r="BV643">
        <v>121.44</v>
      </c>
      <c r="BY643">
        <v>498</v>
      </c>
      <c r="BZ643">
        <v>39</v>
      </c>
      <c r="CA643">
        <v>5</v>
      </c>
      <c r="CB643">
        <v>33</v>
      </c>
      <c r="CC643">
        <v>999</v>
      </c>
      <c r="CD643">
        <v>999</v>
      </c>
      <c r="CE643">
        <v>999</v>
      </c>
    </row>
    <row r="644" spans="16:83" x14ac:dyDescent="0.2">
      <c r="P644">
        <v>493</v>
      </c>
      <c r="Q644">
        <v>12240</v>
      </c>
      <c r="U644">
        <v>640</v>
      </c>
      <c r="V644">
        <v>6140</v>
      </c>
      <c r="BQ644">
        <v>499</v>
      </c>
      <c r="BR644">
        <v>202</v>
      </c>
      <c r="BS644">
        <v>89</v>
      </c>
      <c r="BT644">
        <v>29</v>
      </c>
      <c r="BU644">
        <v>18</v>
      </c>
      <c r="BV644">
        <v>92</v>
      </c>
      <c r="BY644">
        <v>499</v>
      </c>
      <c r="BZ644">
        <v>93</v>
      </c>
      <c r="CA644">
        <v>7</v>
      </c>
      <c r="CB644">
        <v>16</v>
      </c>
      <c r="CC644">
        <v>999</v>
      </c>
      <c r="CD644">
        <v>999</v>
      </c>
      <c r="CE644">
        <v>999</v>
      </c>
    </row>
    <row r="645" spans="16:83" x14ac:dyDescent="0.2">
      <c r="P645">
        <v>494</v>
      </c>
      <c r="Q645">
        <v>9340</v>
      </c>
      <c r="U645">
        <v>641</v>
      </c>
      <c r="V645">
        <v>13540</v>
      </c>
      <c r="BQ645">
        <v>500</v>
      </c>
      <c r="BR645">
        <v>16</v>
      </c>
      <c r="BS645">
        <v>5</v>
      </c>
      <c r="BT645">
        <v>42</v>
      </c>
      <c r="BU645">
        <v>11</v>
      </c>
      <c r="BV645">
        <v>115.83</v>
      </c>
      <c r="BY645">
        <v>500</v>
      </c>
      <c r="BZ645">
        <v>55</v>
      </c>
      <c r="CA645">
        <v>8</v>
      </c>
      <c r="CB645">
        <v>20</v>
      </c>
      <c r="CC645">
        <v>999</v>
      </c>
      <c r="CD645">
        <v>999</v>
      </c>
      <c r="CE645">
        <v>999</v>
      </c>
    </row>
    <row r="646" spans="16:83" x14ac:dyDescent="0.2">
      <c r="P646">
        <v>495</v>
      </c>
      <c r="Q646">
        <v>10540</v>
      </c>
      <c r="U646">
        <v>642</v>
      </c>
      <c r="V646">
        <v>11240</v>
      </c>
      <c r="BQ646">
        <v>501</v>
      </c>
      <c r="BR646">
        <v>26</v>
      </c>
      <c r="BS646">
        <v>21</v>
      </c>
      <c r="BT646">
        <v>56</v>
      </c>
      <c r="BU646">
        <v>8</v>
      </c>
      <c r="BV646">
        <v>96.33</v>
      </c>
      <c r="BY646">
        <v>501</v>
      </c>
      <c r="BZ646">
        <v>41</v>
      </c>
      <c r="CA646">
        <v>5</v>
      </c>
      <c r="CB646">
        <v>38</v>
      </c>
      <c r="CC646">
        <v>999</v>
      </c>
      <c r="CD646">
        <v>999</v>
      </c>
      <c r="CE646">
        <v>999</v>
      </c>
    </row>
    <row r="647" spans="16:83" x14ac:dyDescent="0.2">
      <c r="P647">
        <v>496</v>
      </c>
      <c r="Q647">
        <v>15140</v>
      </c>
      <c r="U647">
        <v>643</v>
      </c>
      <c r="V647">
        <v>12840</v>
      </c>
      <c r="BQ647">
        <v>502</v>
      </c>
      <c r="BR647">
        <v>8</v>
      </c>
      <c r="BS647">
        <v>6</v>
      </c>
      <c r="BT647">
        <v>21</v>
      </c>
      <c r="BU647">
        <v>4</v>
      </c>
      <c r="BV647">
        <v>113.14</v>
      </c>
      <c r="BY647">
        <v>502</v>
      </c>
      <c r="BZ647">
        <v>47</v>
      </c>
      <c r="CA647">
        <v>6</v>
      </c>
      <c r="CB647">
        <v>2</v>
      </c>
      <c r="CC647">
        <v>999</v>
      </c>
      <c r="CD647">
        <v>999</v>
      </c>
      <c r="CE647">
        <v>999</v>
      </c>
    </row>
    <row r="648" spans="16:83" x14ac:dyDescent="0.2">
      <c r="P648">
        <v>497</v>
      </c>
      <c r="Q648">
        <v>4340</v>
      </c>
      <c r="U648">
        <v>644</v>
      </c>
      <c r="V648">
        <v>8540</v>
      </c>
      <c r="BQ648">
        <v>503</v>
      </c>
      <c r="BR648">
        <v>5</v>
      </c>
      <c r="BS648">
        <v>3</v>
      </c>
      <c r="BT648">
        <v>42</v>
      </c>
      <c r="BU648">
        <v>15</v>
      </c>
      <c r="BV648">
        <v>128.88</v>
      </c>
      <c r="BY648">
        <v>503</v>
      </c>
      <c r="BZ648">
        <v>39</v>
      </c>
      <c r="CA648">
        <v>6</v>
      </c>
      <c r="CB648">
        <v>13</v>
      </c>
      <c r="CC648">
        <v>999</v>
      </c>
      <c r="CD648">
        <v>999</v>
      </c>
      <c r="CE648">
        <v>999</v>
      </c>
    </row>
    <row r="649" spans="16:83" x14ac:dyDescent="0.2">
      <c r="P649">
        <v>498</v>
      </c>
      <c r="Q649">
        <v>18740</v>
      </c>
      <c r="U649">
        <v>645</v>
      </c>
      <c r="V649">
        <v>11740</v>
      </c>
      <c r="BQ649">
        <v>504</v>
      </c>
      <c r="BR649">
        <v>115</v>
      </c>
      <c r="BS649">
        <v>15</v>
      </c>
      <c r="BT649">
        <v>839</v>
      </c>
      <c r="BU649">
        <v>106</v>
      </c>
      <c r="BV649">
        <v>138.19999999999999</v>
      </c>
      <c r="BY649">
        <v>504</v>
      </c>
      <c r="BZ649">
        <v>82</v>
      </c>
      <c r="CA649">
        <v>15</v>
      </c>
      <c r="CB649">
        <v>41</v>
      </c>
      <c r="CC649">
        <v>999</v>
      </c>
      <c r="CD649">
        <v>999</v>
      </c>
      <c r="CE649">
        <v>999</v>
      </c>
    </row>
    <row r="650" spans="16:83" x14ac:dyDescent="0.2">
      <c r="P650">
        <v>499</v>
      </c>
      <c r="Q650">
        <v>17640</v>
      </c>
      <c r="U650">
        <v>646</v>
      </c>
      <c r="V650">
        <v>8540</v>
      </c>
      <c r="BQ650">
        <v>505</v>
      </c>
      <c r="BR650">
        <v>13</v>
      </c>
      <c r="BS650">
        <v>4</v>
      </c>
      <c r="BT650">
        <v>27</v>
      </c>
      <c r="BU650">
        <v>15</v>
      </c>
      <c r="BV650">
        <v>126</v>
      </c>
      <c r="BY650">
        <v>505</v>
      </c>
      <c r="BZ650">
        <v>41</v>
      </c>
      <c r="CA650">
        <v>5</v>
      </c>
      <c r="CB650">
        <v>13</v>
      </c>
      <c r="CC650">
        <v>999</v>
      </c>
      <c r="CD650">
        <v>999</v>
      </c>
      <c r="CE650">
        <v>999</v>
      </c>
    </row>
    <row r="651" spans="16:83" x14ac:dyDescent="0.2">
      <c r="P651">
        <v>500</v>
      </c>
      <c r="Q651">
        <v>18540</v>
      </c>
      <c r="U651">
        <v>647</v>
      </c>
      <c r="V651">
        <v>4040</v>
      </c>
      <c r="BQ651">
        <v>506</v>
      </c>
      <c r="BR651">
        <v>9</v>
      </c>
      <c r="BS651">
        <v>5</v>
      </c>
      <c r="BT651">
        <v>240</v>
      </c>
      <c r="BU651">
        <v>8</v>
      </c>
      <c r="BV651">
        <v>121.7</v>
      </c>
      <c r="BY651">
        <v>506</v>
      </c>
      <c r="BZ651">
        <v>44</v>
      </c>
      <c r="CA651">
        <v>8</v>
      </c>
      <c r="CB651">
        <v>8</v>
      </c>
      <c r="CC651">
        <v>999</v>
      </c>
      <c r="CD651">
        <v>999</v>
      </c>
      <c r="CE651">
        <v>999</v>
      </c>
    </row>
    <row r="652" spans="16:83" x14ac:dyDescent="0.2">
      <c r="P652">
        <v>501</v>
      </c>
      <c r="Q652">
        <v>8840</v>
      </c>
      <c r="U652">
        <v>648</v>
      </c>
      <c r="V652">
        <v>17140</v>
      </c>
      <c r="BQ652">
        <v>507</v>
      </c>
      <c r="BR652">
        <v>30</v>
      </c>
      <c r="BS652">
        <v>6</v>
      </c>
      <c r="BT652">
        <v>37</v>
      </c>
      <c r="BU652">
        <v>11</v>
      </c>
      <c r="BV652">
        <v>128.69999999999999</v>
      </c>
      <c r="BY652">
        <v>507</v>
      </c>
      <c r="BZ652">
        <v>52</v>
      </c>
      <c r="CA652">
        <v>7</v>
      </c>
      <c r="CB652">
        <v>40</v>
      </c>
      <c r="CC652">
        <v>999</v>
      </c>
      <c r="CD652">
        <v>999</v>
      </c>
      <c r="CE652">
        <v>999</v>
      </c>
    </row>
    <row r="653" spans="16:83" x14ac:dyDescent="0.2">
      <c r="P653">
        <v>502</v>
      </c>
      <c r="Q653">
        <v>4940</v>
      </c>
      <c r="U653">
        <v>649</v>
      </c>
      <c r="V653">
        <v>10340</v>
      </c>
      <c r="BQ653">
        <v>508</v>
      </c>
      <c r="BR653">
        <v>47</v>
      </c>
      <c r="BS653">
        <v>7</v>
      </c>
      <c r="BT653">
        <v>160</v>
      </c>
      <c r="BU653">
        <v>12</v>
      </c>
      <c r="BV653">
        <v>147.63</v>
      </c>
      <c r="BY653">
        <v>508</v>
      </c>
      <c r="BZ653">
        <v>60</v>
      </c>
      <c r="CA653">
        <v>6</v>
      </c>
      <c r="CB653">
        <v>40</v>
      </c>
      <c r="CC653">
        <v>999</v>
      </c>
      <c r="CD653">
        <v>999</v>
      </c>
      <c r="CE653">
        <v>999</v>
      </c>
    </row>
    <row r="654" spans="16:83" x14ac:dyDescent="0.2">
      <c r="P654">
        <v>503</v>
      </c>
      <c r="Q654">
        <v>7840</v>
      </c>
      <c r="U654">
        <v>650</v>
      </c>
      <c r="V654">
        <v>8240</v>
      </c>
      <c r="BQ654">
        <v>509</v>
      </c>
      <c r="BR654">
        <v>37</v>
      </c>
      <c r="BS654">
        <v>6</v>
      </c>
      <c r="BT654">
        <v>93</v>
      </c>
      <c r="BU654">
        <v>9</v>
      </c>
      <c r="BV654">
        <v>140.52000000000001</v>
      </c>
      <c r="BY654">
        <v>509</v>
      </c>
      <c r="BZ654">
        <v>33</v>
      </c>
      <c r="CA654">
        <v>5</v>
      </c>
      <c r="CB654">
        <v>28</v>
      </c>
      <c r="CC654">
        <v>999</v>
      </c>
      <c r="CD654">
        <v>999</v>
      </c>
      <c r="CE654">
        <v>999</v>
      </c>
    </row>
    <row r="655" spans="16:83" x14ac:dyDescent="0.2">
      <c r="P655">
        <v>504</v>
      </c>
      <c r="Q655">
        <v>5240</v>
      </c>
      <c r="U655">
        <v>651</v>
      </c>
      <c r="V655">
        <v>15940</v>
      </c>
      <c r="BQ655">
        <v>511</v>
      </c>
      <c r="BR655">
        <v>5</v>
      </c>
      <c r="BS655">
        <v>3</v>
      </c>
      <c r="BT655">
        <v>67</v>
      </c>
      <c r="BU655">
        <v>2</v>
      </c>
      <c r="BV655">
        <v>134.75</v>
      </c>
      <c r="BY655">
        <v>511</v>
      </c>
      <c r="BZ655">
        <v>47</v>
      </c>
      <c r="CA655">
        <v>7</v>
      </c>
      <c r="CB655">
        <v>4</v>
      </c>
      <c r="CC655">
        <v>999</v>
      </c>
      <c r="CD655">
        <v>999</v>
      </c>
      <c r="CE655">
        <v>999</v>
      </c>
    </row>
    <row r="656" spans="16:83" x14ac:dyDescent="0.2">
      <c r="P656">
        <v>505</v>
      </c>
      <c r="Q656">
        <v>9340</v>
      </c>
      <c r="U656">
        <v>652</v>
      </c>
      <c r="V656">
        <v>19240</v>
      </c>
      <c r="BQ656">
        <v>512</v>
      </c>
      <c r="BR656">
        <v>1</v>
      </c>
      <c r="BS656">
        <v>3</v>
      </c>
      <c r="BT656">
        <v>11</v>
      </c>
      <c r="BU656">
        <v>2</v>
      </c>
      <c r="BV656">
        <v>106.6</v>
      </c>
      <c r="BY656">
        <v>512</v>
      </c>
      <c r="BZ656">
        <v>33</v>
      </c>
      <c r="CA656">
        <v>7</v>
      </c>
      <c r="CB656">
        <v>3</v>
      </c>
      <c r="CC656">
        <v>999</v>
      </c>
      <c r="CD656">
        <v>999</v>
      </c>
      <c r="CE656">
        <v>999</v>
      </c>
    </row>
    <row r="657" spans="16:83" x14ac:dyDescent="0.2">
      <c r="P657">
        <v>506</v>
      </c>
      <c r="Q657">
        <v>7640</v>
      </c>
      <c r="U657">
        <v>653</v>
      </c>
      <c r="V657">
        <v>12940</v>
      </c>
      <c r="BQ657">
        <v>513</v>
      </c>
      <c r="BR657">
        <v>16</v>
      </c>
      <c r="BS657">
        <v>9</v>
      </c>
      <c r="BT657">
        <v>78</v>
      </c>
      <c r="BU657">
        <v>8</v>
      </c>
      <c r="BV657">
        <v>123.5</v>
      </c>
      <c r="BY657">
        <v>513</v>
      </c>
      <c r="BZ657">
        <v>55</v>
      </c>
      <c r="CA657">
        <v>7</v>
      </c>
      <c r="CB657">
        <v>8</v>
      </c>
      <c r="CC657">
        <v>999</v>
      </c>
      <c r="CD657">
        <v>999</v>
      </c>
      <c r="CE657">
        <v>999</v>
      </c>
    </row>
    <row r="658" spans="16:83" x14ac:dyDescent="0.2">
      <c r="P658">
        <v>507</v>
      </c>
      <c r="Q658">
        <v>7140</v>
      </c>
      <c r="U658">
        <v>654</v>
      </c>
      <c r="V658">
        <v>15140</v>
      </c>
      <c r="BQ658">
        <v>514</v>
      </c>
      <c r="BR658">
        <v>6</v>
      </c>
      <c r="BS658">
        <v>7</v>
      </c>
      <c r="BT658">
        <v>56</v>
      </c>
      <c r="BU658">
        <v>6</v>
      </c>
      <c r="BV658">
        <v>118.1</v>
      </c>
      <c r="BY658">
        <v>514</v>
      </c>
      <c r="BZ658">
        <v>60</v>
      </c>
      <c r="CA658">
        <v>9</v>
      </c>
      <c r="CB658">
        <v>6</v>
      </c>
      <c r="CC658">
        <v>999</v>
      </c>
      <c r="CD658">
        <v>999</v>
      </c>
      <c r="CE658">
        <v>999</v>
      </c>
    </row>
    <row r="659" spans="16:83" x14ac:dyDescent="0.2">
      <c r="P659">
        <v>508</v>
      </c>
      <c r="Q659">
        <v>17540</v>
      </c>
      <c r="U659">
        <v>655</v>
      </c>
      <c r="V659">
        <v>6140</v>
      </c>
      <c r="BQ659">
        <v>515</v>
      </c>
      <c r="BR659">
        <v>5</v>
      </c>
      <c r="BS659">
        <v>4</v>
      </c>
      <c r="BT659">
        <v>22</v>
      </c>
      <c r="BU659">
        <v>6</v>
      </c>
      <c r="BV659">
        <v>120.4</v>
      </c>
      <c r="BY659">
        <v>515</v>
      </c>
      <c r="BZ659">
        <v>28</v>
      </c>
      <c r="CA659">
        <v>9</v>
      </c>
      <c r="CB659">
        <v>10</v>
      </c>
      <c r="CC659">
        <v>999</v>
      </c>
      <c r="CD659">
        <v>999</v>
      </c>
      <c r="CE659">
        <v>999</v>
      </c>
    </row>
    <row r="660" spans="16:83" x14ac:dyDescent="0.2">
      <c r="P660">
        <v>509</v>
      </c>
      <c r="Q660">
        <v>9140</v>
      </c>
      <c r="U660">
        <v>656</v>
      </c>
      <c r="V660">
        <v>9140</v>
      </c>
      <c r="BQ660">
        <v>516</v>
      </c>
      <c r="BR660">
        <v>24</v>
      </c>
      <c r="BS660">
        <v>6</v>
      </c>
      <c r="BT660">
        <v>75</v>
      </c>
      <c r="BU660">
        <v>15</v>
      </c>
      <c r="BV660">
        <v>128.6</v>
      </c>
      <c r="BY660">
        <v>516</v>
      </c>
      <c r="BZ660">
        <v>49</v>
      </c>
      <c r="CA660">
        <v>7</v>
      </c>
      <c r="CB660">
        <v>15</v>
      </c>
      <c r="CC660">
        <v>999</v>
      </c>
      <c r="CD660">
        <v>999</v>
      </c>
      <c r="CE660">
        <v>999</v>
      </c>
    </row>
    <row r="661" spans="16:83" x14ac:dyDescent="0.2">
      <c r="P661">
        <v>510</v>
      </c>
      <c r="Q661">
        <v>12500</v>
      </c>
      <c r="U661">
        <v>657</v>
      </c>
      <c r="V661">
        <v>16340</v>
      </c>
      <c r="BQ661">
        <v>517</v>
      </c>
      <c r="BR661">
        <v>17</v>
      </c>
      <c r="BS661">
        <v>5</v>
      </c>
      <c r="BT661">
        <v>41</v>
      </c>
      <c r="BU661">
        <v>4</v>
      </c>
      <c r="BV661">
        <v>117.9</v>
      </c>
      <c r="BY661">
        <v>517</v>
      </c>
      <c r="BZ661">
        <v>41</v>
      </c>
      <c r="CA661">
        <v>6</v>
      </c>
      <c r="CB661">
        <v>11</v>
      </c>
      <c r="CC661">
        <v>999</v>
      </c>
      <c r="CD661">
        <v>999</v>
      </c>
      <c r="CE661">
        <v>999</v>
      </c>
    </row>
    <row r="662" spans="16:83" x14ac:dyDescent="0.2">
      <c r="P662">
        <v>511</v>
      </c>
      <c r="Q662">
        <v>14140</v>
      </c>
      <c r="U662">
        <v>658</v>
      </c>
      <c r="V662">
        <v>18340</v>
      </c>
      <c r="BQ662">
        <v>518</v>
      </c>
      <c r="BR662">
        <v>3</v>
      </c>
      <c r="BS662">
        <v>6</v>
      </c>
      <c r="BT662">
        <v>19</v>
      </c>
      <c r="BU662">
        <v>8</v>
      </c>
      <c r="BV662">
        <v>132</v>
      </c>
      <c r="BY662">
        <v>518</v>
      </c>
      <c r="BZ662">
        <v>52</v>
      </c>
      <c r="CA662">
        <v>15</v>
      </c>
      <c r="CB662">
        <v>11</v>
      </c>
      <c r="CC662">
        <v>999</v>
      </c>
      <c r="CD662">
        <v>999</v>
      </c>
      <c r="CE662">
        <v>999</v>
      </c>
    </row>
    <row r="663" spans="16:83" x14ac:dyDescent="0.2">
      <c r="P663">
        <v>512</v>
      </c>
      <c r="Q663">
        <v>12540</v>
      </c>
      <c r="U663">
        <v>659</v>
      </c>
      <c r="V663">
        <v>21240</v>
      </c>
      <c r="BQ663">
        <v>519</v>
      </c>
      <c r="BR663">
        <v>15</v>
      </c>
      <c r="BS663">
        <v>4</v>
      </c>
      <c r="BT663">
        <v>20</v>
      </c>
      <c r="BU663">
        <v>8</v>
      </c>
      <c r="BV663">
        <v>137.57</v>
      </c>
      <c r="BY663">
        <v>519</v>
      </c>
      <c r="BZ663">
        <v>30</v>
      </c>
      <c r="CA663">
        <v>5</v>
      </c>
      <c r="CB663">
        <v>16</v>
      </c>
      <c r="CC663">
        <v>999</v>
      </c>
      <c r="CD663">
        <v>999</v>
      </c>
      <c r="CE663">
        <v>999</v>
      </c>
    </row>
    <row r="664" spans="16:83" x14ac:dyDescent="0.2">
      <c r="P664">
        <v>513</v>
      </c>
      <c r="Q664">
        <v>20040</v>
      </c>
      <c r="U664">
        <v>660</v>
      </c>
      <c r="V664">
        <v>5940</v>
      </c>
      <c r="BQ664">
        <v>520</v>
      </c>
      <c r="BR664">
        <v>8</v>
      </c>
      <c r="BS664">
        <v>4</v>
      </c>
      <c r="BT664">
        <v>34</v>
      </c>
      <c r="BU664">
        <v>21</v>
      </c>
      <c r="BV664">
        <v>135.5</v>
      </c>
      <c r="BY664">
        <v>520</v>
      </c>
      <c r="BZ664">
        <v>55</v>
      </c>
      <c r="CA664">
        <v>9</v>
      </c>
      <c r="CB664">
        <v>28</v>
      </c>
      <c r="CC664">
        <v>999</v>
      </c>
      <c r="CD664">
        <v>999</v>
      </c>
      <c r="CE664">
        <v>999</v>
      </c>
    </row>
    <row r="665" spans="16:83" x14ac:dyDescent="0.2">
      <c r="P665">
        <v>514</v>
      </c>
      <c r="Q665">
        <v>9940</v>
      </c>
      <c r="U665">
        <v>661</v>
      </c>
      <c r="V665">
        <v>23240</v>
      </c>
      <c r="BQ665">
        <v>521</v>
      </c>
      <c r="BR665">
        <v>21</v>
      </c>
      <c r="BS665">
        <v>5</v>
      </c>
      <c r="BT665">
        <v>20</v>
      </c>
      <c r="BU665">
        <v>12</v>
      </c>
      <c r="BV665">
        <v>134.54</v>
      </c>
      <c r="BY665">
        <v>521</v>
      </c>
      <c r="BZ665">
        <v>52</v>
      </c>
      <c r="CA665">
        <v>9</v>
      </c>
      <c r="CB665">
        <v>30</v>
      </c>
      <c r="CC665">
        <v>999</v>
      </c>
      <c r="CD665">
        <v>999</v>
      </c>
      <c r="CE665">
        <v>999</v>
      </c>
    </row>
    <row r="666" spans="16:83" x14ac:dyDescent="0.2">
      <c r="P666">
        <v>515</v>
      </c>
      <c r="Q666">
        <v>8140</v>
      </c>
      <c r="U666">
        <v>662</v>
      </c>
      <c r="V666">
        <v>18840</v>
      </c>
      <c r="BQ666">
        <v>522</v>
      </c>
      <c r="BR666">
        <v>23</v>
      </c>
      <c r="BS666">
        <v>5</v>
      </c>
      <c r="BT666">
        <v>37</v>
      </c>
      <c r="BU666">
        <v>5</v>
      </c>
      <c r="BV666">
        <v>119.89</v>
      </c>
      <c r="BY666">
        <v>522</v>
      </c>
      <c r="BZ666">
        <v>33</v>
      </c>
      <c r="CA666">
        <v>10</v>
      </c>
      <c r="CB666">
        <v>16</v>
      </c>
      <c r="CC666">
        <v>999</v>
      </c>
      <c r="CD666">
        <v>999</v>
      </c>
      <c r="CE666">
        <v>999</v>
      </c>
    </row>
    <row r="667" spans="16:83" x14ac:dyDescent="0.2">
      <c r="P667">
        <v>516</v>
      </c>
      <c r="Q667">
        <v>4940</v>
      </c>
      <c r="U667">
        <v>663</v>
      </c>
      <c r="V667">
        <v>9840</v>
      </c>
      <c r="BQ667">
        <v>523</v>
      </c>
      <c r="BR667">
        <v>7</v>
      </c>
      <c r="BS667">
        <v>6</v>
      </c>
      <c r="BT667">
        <v>32</v>
      </c>
      <c r="BU667">
        <v>4</v>
      </c>
      <c r="BV667">
        <v>124.19</v>
      </c>
      <c r="BY667">
        <v>523</v>
      </c>
      <c r="BZ667">
        <v>44</v>
      </c>
      <c r="CA667">
        <v>10</v>
      </c>
      <c r="CB667">
        <v>7</v>
      </c>
      <c r="CC667">
        <v>999</v>
      </c>
      <c r="CD667">
        <v>999</v>
      </c>
      <c r="CE667">
        <v>999</v>
      </c>
    </row>
    <row r="668" spans="16:83" x14ac:dyDescent="0.2">
      <c r="P668">
        <v>517</v>
      </c>
      <c r="Q668">
        <v>6740</v>
      </c>
      <c r="U668">
        <v>664</v>
      </c>
      <c r="V668">
        <v>7940</v>
      </c>
      <c r="BQ668">
        <v>524</v>
      </c>
      <c r="BR668">
        <v>10</v>
      </c>
      <c r="BS668">
        <v>5</v>
      </c>
      <c r="BT668">
        <v>47</v>
      </c>
      <c r="BU668">
        <v>11</v>
      </c>
      <c r="BV668" t="s">
        <v>163</v>
      </c>
      <c r="BY668">
        <v>524</v>
      </c>
      <c r="BZ668">
        <v>44</v>
      </c>
      <c r="CA668">
        <v>9</v>
      </c>
      <c r="CB668">
        <v>3</v>
      </c>
      <c r="CC668">
        <v>999</v>
      </c>
      <c r="CD668">
        <v>999</v>
      </c>
      <c r="CE668">
        <v>999</v>
      </c>
    </row>
    <row r="669" spans="16:83" x14ac:dyDescent="0.2">
      <c r="P669">
        <v>518</v>
      </c>
      <c r="Q669">
        <v>10740</v>
      </c>
      <c r="U669">
        <v>665</v>
      </c>
      <c r="V669">
        <v>13340</v>
      </c>
    </row>
    <row r="670" spans="16:83" x14ac:dyDescent="0.2">
      <c r="P670">
        <v>519</v>
      </c>
      <c r="Q670">
        <v>8640</v>
      </c>
      <c r="U670">
        <v>666</v>
      </c>
      <c r="V670">
        <v>15040</v>
      </c>
    </row>
    <row r="671" spans="16:83" x14ac:dyDescent="0.2">
      <c r="P671">
        <v>520</v>
      </c>
      <c r="Q671">
        <v>6840</v>
      </c>
      <c r="U671">
        <v>667</v>
      </c>
      <c r="V671">
        <v>13240</v>
      </c>
    </row>
    <row r="672" spans="16:83" x14ac:dyDescent="0.2">
      <c r="P672">
        <v>521</v>
      </c>
      <c r="Q672">
        <v>8440</v>
      </c>
      <c r="U672">
        <v>668</v>
      </c>
      <c r="V672">
        <v>9540</v>
      </c>
    </row>
    <row r="673" spans="16:22" x14ac:dyDescent="0.2">
      <c r="P673">
        <v>522</v>
      </c>
      <c r="Q673">
        <v>9540</v>
      </c>
      <c r="U673">
        <v>669</v>
      </c>
      <c r="V673">
        <v>7440</v>
      </c>
    </row>
    <row r="674" spans="16:22" x14ac:dyDescent="0.2">
      <c r="P674">
        <v>523</v>
      </c>
      <c r="Q674">
        <v>9140</v>
      </c>
      <c r="U674">
        <v>670</v>
      </c>
      <c r="V674">
        <v>4540</v>
      </c>
    </row>
    <row r="675" spans="16:22" x14ac:dyDescent="0.2">
      <c r="P675">
        <v>524</v>
      </c>
      <c r="Q675">
        <v>12440</v>
      </c>
      <c r="U675">
        <v>671</v>
      </c>
      <c r="V675">
        <v>6540</v>
      </c>
    </row>
    <row r="676" spans="16:22" x14ac:dyDescent="0.2">
      <c r="P676" t="s">
        <v>3</v>
      </c>
      <c r="U676">
        <v>672</v>
      </c>
      <c r="V676">
        <v>7240</v>
      </c>
    </row>
    <row r="677" spans="16:22" x14ac:dyDescent="0.2">
      <c r="U677">
        <v>673</v>
      </c>
      <c r="V677">
        <v>4740</v>
      </c>
    </row>
    <row r="678" spans="16:22" x14ac:dyDescent="0.2">
      <c r="U678">
        <v>674</v>
      </c>
      <c r="V678">
        <v>12040</v>
      </c>
    </row>
    <row r="679" spans="16:22" x14ac:dyDescent="0.2">
      <c r="U679">
        <v>675</v>
      </c>
      <c r="V679">
        <v>9040</v>
      </c>
    </row>
    <row r="680" spans="16:22" x14ac:dyDescent="0.2">
      <c r="U680" t="s">
        <v>144</v>
      </c>
    </row>
    <row r="696" spans="77:77" x14ac:dyDescent="0.2">
      <c r="BY696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29"/>
  <sheetViews>
    <sheetView workbookViewId="0">
      <selection activeCell="A2" sqref="A2"/>
    </sheetView>
  </sheetViews>
  <sheetFormatPr baseColWidth="10" defaultRowHeight="16" x14ac:dyDescent="0.2"/>
  <cols>
    <col min="1" max="1" width="10.1640625" customWidth="1"/>
    <col min="8" max="8" width="11.1640625" customWidth="1"/>
    <col min="22" max="22" width="12.5" customWidth="1"/>
    <col min="29" max="29" width="15" customWidth="1"/>
    <col min="36" max="36" width="9.6640625" customWidth="1"/>
    <col min="43" max="43" width="11" customWidth="1"/>
    <col min="50" max="50" width="11.33203125" customWidth="1"/>
    <col min="57" max="57" width="9.1640625" customWidth="1"/>
  </cols>
  <sheetData>
    <row r="1" spans="1:62" x14ac:dyDescent="0.2">
      <c r="A1" s="1" t="s">
        <v>228</v>
      </c>
    </row>
    <row r="2" spans="1:62" x14ac:dyDescent="0.2">
      <c r="A2" t="s">
        <v>186</v>
      </c>
      <c r="H2" t="s">
        <v>188</v>
      </c>
      <c r="O2" t="s">
        <v>88</v>
      </c>
      <c r="V2" t="s">
        <v>196</v>
      </c>
      <c r="AC2" t="s">
        <v>200</v>
      </c>
      <c r="AJ2" t="s">
        <v>212</v>
      </c>
      <c r="AQ2" t="s">
        <v>214</v>
      </c>
      <c r="AX2" t="s">
        <v>216</v>
      </c>
      <c r="BE2" t="s">
        <v>218</v>
      </c>
    </row>
    <row r="3" spans="1:62" x14ac:dyDescent="0.2">
      <c r="A3" t="s">
        <v>187</v>
      </c>
      <c r="H3" t="s">
        <v>189</v>
      </c>
      <c r="O3" t="s">
        <v>89</v>
      </c>
      <c r="V3" t="s">
        <v>197</v>
      </c>
      <c r="AC3" t="s">
        <v>201</v>
      </c>
      <c r="AJ3" t="s">
        <v>213</v>
      </c>
      <c r="AQ3" t="s">
        <v>215</v>
      </c>
      <c r="AX3" t="s">
        <v>217</v>
      </c>
      <c r="BE3" t="s">
        <v>219</v>
      </c>
    </row>
    <row r="4" spans="1:62" x14ac:dyDescent="0.2">
      <c r="A4" t="s">
        <v>71</v>
      </c>
      <c r="H4" t="s">
        <v>71</v>
      </c>
      <c r="O4" t="s">
        <v>71</v>
      </c>
      <c r="V4" t="s">
        <v>71</v>
      </c>
      <c r="AC4" t="s">
        <v>71</v>
      </c>
      <c r="AJ4" t="s">
        <v>71</v>
      </c>
      <c r="AQ4" t="s">
        <v>71</v>
      </c>
      <c r="AX4" t="s">
        <v>71</v>
      </c>
      <c r="BE4" t="s">
        <v>71</v>
      </c>
    </row>
    <row r="5" spans="1:62" x14ac:dyDescent="0.2">
      <c r="A5">
        <v>4.9000000000000002E-2</v>
      </c>
      <c r="B5">
        <v>92</v>
      </c>
      <c r="C5">
        <v>9.8000000000000004E-2</v>
      </c>
      <c r="D5">
        <v>0.5</v>
      </c>
      <c r="E5">
        <v>0.14699999999999999</v>
      </c>
      <c r="F5">
        <v>95</v>
      </c>
      <c r="H5">
        <v>4.9000000000000002E-2</v>
      </c>
      <c r="I5">
        <v>109</v>
      </c>
      <c r="J5">
        <v>9.8000000000000004E-2</v>
      </c>
      <c r="K5">
        <v>90</v>
      </c>
      <c r="L5">
        <v>0.14699999999999999</v>
      </c>
      <c r="M5">
        <v>94</v>
      </c>
      <c r="O5">
        <v>4.9000000000000002E-2</v>
      </c>
      <c r="P5">
        <v>0.41</v>
      </c>
      <c r="Q5">
        <v>9.8000000000000004E-2</v>
      </c>
      <c r="R5">
        <v>0.39</v>
      </c>
      <c r="S5">
        <v>0.14699999999999999</v>
      </c>
      <c r="T5">
        <v>0.39</v>
      </c>
      <c r="V5">
        <v>4.9000000000000002E-2</v>
      </c>
      <c r="W5">
        <v>4040</v>
      </c>
      <c r="X5">
        <v>9.8000000000000004E-2</v>
      </c>
      <c r="Y5">
        <v>17140</v>
      </c>
      <c r="Z5">
        <v>0.14699999999999999</v>
      </c>
      <c r="AA5">
        <v>10340</v>
      </c>
      <c r="AC5">
        <v>4.9000000000000002E-2</v>
      </c>
      <c r="AD5">
        <v>10</v>
      </c>
      <c r="AE5">
        <v>9.8000000000000004E-2</v>
      </c>
      <c r="AF5">
        <v>4</v>
      </c>
      <c r="AG5">
        <v>0.14699999999999999</v>
      </c>
      <c r="AH5">
        <v>16</v>
      </c>
      <c r="AJ5">
        <v>4.9000000000000002E-2</v>
      </c>
      <c r="AK5">
        <v>34</v>
      </c>
      <c r="AL5">
        <v>9.8000000000000004E-2</v>
      </c>
      <c r="AM5">
        <v>0.5</v>
      </c>
      <c r="AN5">
        <v>0.14699999999999999</v>
      </c>
      <c r="AO5">
        <v>31</v>
      </c>
      <c r="AQ5">
        <v>4.9000000000000002E-2</v>
      </c>
      <c r="AR5">
        <v>116</v>
      </c>
      <c r="AS5">
        <v>9.8000000000000004E-2</v>
      </c>
      <c r="AT5">
        <v>92</v>
      </c>
      <c r="AU5">
        <v>0.14699999999999999</v>
      </c>
      <c r="AV5">
        <v>109</v>
      </c>
      <c r="AX5">
        <v>4.9000000000000002E-2</v>
      </c>
      <c r="AY5">
        <v>21</v>
      </c>
      <c r="AZ5">
        <v>9.8000000000000004E-2</v>
      </c>
      <c r="BA5">
        <v>21</v>
      </c>
      <c r="BB5">
        <v>0.14699999999999999</v>
      </c>
      <c r="BC5">
        <v>21</v>
      </c>
      <c r="BE5">
        <v>4.9000000000000002E-2</v>
      </c>
      <c r="BF5">
        <v>150</v>
      </c>
      <c r="BG5">
        <v>9.8000000000000004E-2</v>
      </c>
      <c r="BH5">
        <v>133</v>
      </c>
      <c r="BI5">
        <v>0.14699999999999999</v>
      </c>
      <c r="BJ5">
        <v>169</v>
      </c>
    </row>
    <row r="6" spans="1:62" x14ac:dyDescent="0.2">
      <c r="A6">
        <v>0.19600000000000001</v>
      </c>
      <c r="B6">
        <v>78</v>
      </c>
      <c r="C6">
        <v>0.24399999999999999</v>
      </c>
      <c r="D6">
        <v>30</v>
      </c>
      <c r="E6">
        <v>0.29299999999999998</v>
      </c>
      <c r="F6">
        <v>31</v>
      </c>
      <c r="H6">
        <v>0.19600000000000001</v>
      </c>
      <c r="I6">
        <v>39</v>
      </c>
      <c r="J6">
        <v>0.24399999999999999</v>
      </c>
      <c r="K6">
        <v>21</v>
      </c>
      <c r="L6">
        <v>0.29299999999999998</v>
      </c>
      <c r="M6">
        <v>154</v>
      </c>
      <c r="O6">
        <v>0.19600000000000001</v>
      </c>
      <c r="P6">
        <v>0.32</v>
      </c>
      <c r="Q6">
        <v>0.24399999999999999</v>
      </c>
      <c r="R6">
        <v>0.33</v>
      </c>
      <c r="S6">
        <v>0.29299999999999998</v>
      </c>
      <c r="T6">
        <v>0.32</v>
      </c>
      <c r="V6">
        <v>0.19600000000000001</v>
      </c>
      <c r="W6">
        <v>8240</v>
      </c>
      <c r="X6">
        <v>0.24399999999999999</v>
      </c>
      <c r="Y6">
        <v>15940</v>
      </c>
      <c r="Z6">
        <v>0.29299999999999998</v>
      </c>
      <c r="AA6">
        <v>19240</v>
      </c>
      <c r="AC6">
        <v>0.19600000000000001</v>
      </c>
      <c r="AD6">
        <v>9</v>
      </c>
      <c r="AE6">
        <v>0.24399999999999999</v>
      </c>
      <c r="AF6">
        <v>4</v>
      </c>
      <c r="AG6">
        <v>0.29299999999999998</v>
      </c>
      <c r="AH6">
        <v>5</v>
      </c>
      <c r="AJ6">
        <v>0.19600000000000001</v>
      </c>
      <c r="AK6">
        <v>17</v>
      </c>
      <c r="AL6">
        <v>0.24399999999999999</v>
      </c>
      <c r="AM6">
        <v>16</v>
      </c>
      <c r="AN6">
        <v>0.29299999999999998</v>
      </c>
      <c r="AO6">
        <v>36</v>
      </c>
      <c r="AQ6">
        <v>0.19600000000000001</v>
      </c>
      <c r="AR6">
        <v>57</v>
      </c>
      <c r="AS6">
        <v>0.24399999999999999</v>
      </c>
      <c r="AT6">
        <v>52</v>
      </c>
      <c r="AU6">
        <v>0.29299999999999998</v>
      </c>
      <c r="AV6">
        <v>127</v>
      </c>
      <c r="AX6">
        <v>0.19600000000000001</v>
      </c>
      <c r="AY6">
        <v>12</v>
      </c>
      <c r="AZ6">
        <v>0.24399999999999999</v>
      </c>
      <c r="BA6">
        <v>16</v>
      </c>
      <c r="BB6">
        <v>0.29299999999999998</v>
      </c>
      <c r="BC6">
        <v>7</v>
      </c>
      <c r="BE6">
        <v>0.19600000000000001</v>
      </c>
      <c r="BF6">
        <v>215</v>
      </c>
      <c r="BG6">
        <v>0.24399999999999999</v>
      </c>
      <c r="BH6">
        <v>215</v>
      </c>
      <c r="BI6">
        <v>0.29299999999999998</v>
      </c>
      <c r="BJ6">
        <v>120</v>
      </c>
    </row>
    <row r="7" spans="1:62" x14ac:dyDescent="0.2">
      <c r="A7">
        <v>0.34200000000000003</v>
      </c>
      <c r="B7">
        <v>191</v>
      </c>
      <c r="C7">
        <v>0.39100000000000001</v>
      </c>
      <c r="D7">
        <v>176</v>
      </c>
      <c r="E7">
        <v>0.44</v>
      </c>
      <c r="F7">
        <v>43</v>
      </c>
      <c r="H7">
        <v>0.34200000000000003</v>
      </c>
      <c r="I7">
        <v>30</v>
      </c>
      <c r="J7">
        <v>0.39100000000000001</v>
      </c>
      <c r="K7">
        <v>17</v>
      </c>
      <c r="L7">
        <v>0.44</v>
      </c>
      <c r="M7">
        <v>7</v>
      </c>
      <c r="O7">
        <v>0.34200000000000003</v>
      </c>
      <c r="P7">
        <v>0.28000000000000003</v>
      </c>
      <c r="Q7">
        <v>0.39100000000000001</v>
      </c>
      <c r="R7">
        <v>0.31</v>
      </c>
      <c r="S7">
        <v>0.44</v>
      </c>
      <c r="T7">
        <v>0.48</v>
      </c>
      <c r="V7">
        <v>0.34200000000000003</v>
      </c>
      <c r="W7">
        <v>12940</v>
      </c>
      <c r="X7">
        <v>0.39100000000000001</v>
      </c>
      <c r="Y7">
        <v>15140</v>
      </c>
      <c r="Z7">
        <v>0.44</v>
      </c>
      <c r="AA7">
        <v>6140</v>
      </c>
      <c r="AC7">
        <v>0.34200000000000003</v>
      </c>
      <c r="AD7">
        <v>3</v>
      </c>
      <c r="AE7">
        <v>0.39100000000000001</v>
      </c>
      <c r="AF7">
        <v>4</v>
      </c>
      <c r="AG7">
        <v>0.44</v>
      </c>
      <c r="AH7">
        <v>5</v>
      </c>
      <c r="AJ7">
        <v>0.34200000000000003</v>
      </c>
      <c r="AK7">
        <v>28</v>
      </c>
      <c r="AL7">
        <v>0.39100000000000001</v>
      </c>
      <c r="AM7">
        <v>14</v>
      </c>
      <c r="AN7">
        <v>0.44</v>
      </c>
      <c r="AO7">
        <v>7</v>
      </c>
      <c r="AQ7">
        <v>0.34200000000000003</v>
      </c>
      <c r="AR7">
        <v>21</v>
      </c>
      <c r="AS7">
        <v>0.39100000000000001</v>
      </c>
      <c r="AT7">
        <v>29</v>
      </c>
      <c r="AU7">
        <v>0.44</v>
      </c>
      <c r="AV7">
        <v>10</v>
      </c>
      <c r="AX7">
        <v>0.34200000000000003</v>
      </c>
      <c r="AY7">
        <v>8</v>
      </c>
      <c r="AZ7">
        <v>0.39100000000000001</v>
      </c>
      <c r="BA7">
        <v>6</v>
      </c>
      <c r="BB7">
        <v>0.44</v>
      </c>
      <c r="BC7">
        <v>6</v>
      </c>
      <c r="BE7">
        <v>0.34200000000000003</v>
      </c>
      <c r="BF7">
        <v>77</v>
      </c>
      <c r="BG7">
        <v>0.39100000000000001</v>
      </c>
      <c r="BH7">
        <v>30</v>
      </c>
      <c r="BI7">
        <v>0.44</v>
      </c>
      <c r="BJ7">
        <v>36</v>
      </c>
    </row>
    <row r="8" spans="1:62" x14ac:dyDescent="0.2">
      <c r="A8">
        <v>0.48099999999999998</v>
      </c>
      <c r="B8">
        <v>123</v>
      </c>
      <c r="C8">
        <v>0.52100000000000002</v>
      </c>
      <c r="D8">
        <v>9</v>
      </c>
      <c r="E8">
        <v>0.56200000000000006</v>
      </c>
      <c r="F8">
        <v>29</v>
      </c>
      <c r="H8">
        <v>0.48099999999999998</v>
      </c>
      <c r="I8">
        <v>17</v>
      </c>
      <c r="J8">
        <v>0.52100000000000002</v>
      </c>
      <c r="K8">
        <v>11</v>
      </c>
      <c r="L8">
        <v>0.56200000000000006</v>
      </c>
      <c r="M8">
        <v>11</v>
      </c>
      <c r="O8">
        <v>0.48099999999999998</v>
      </c>
      <c r="P8">
        <v>0.26</v>
      </c>
      <c r="Q8">
        <v>0.52100000000000002</v>
      </c>
      <c r="R8">
        <v>0.42</v>
      </c>
      <c r="S8">
        <v>0.56200000000000006</v>
      </c>
      <c r="T8">
        <v>0.42</v>
      </c>
      <c r="V8">
        <v>0.48099999999999998</v>
      </c>
      <c r="W8">
        <v>9140</v>
      </c>
      <c r="X8">
        <v>0.52100000000000002</v>
      </c>
      <c r="Y8">
        <v>16340</v>
      </c>
      <c r="Z8">
        <v>0.56200000000000006</v>
      </c>
      <c r="AA8">
        <v>18340</v>
      </c>
      <c r="AC8">
        <v>0.48099999999999998</v>
      </c>
      <c r="AD8">
        <v>6</v>
      </c>
      <c r="AE8">
        <v>0.52100000000000002</v>
      </c>
      <c r="AF8">
        <v>5</v>
      </c>
      <c r="AG8">
        <v>0.56200000000000006</v>
      </c>
      <c r="AH8">
        <v>0.5</v>
      </c>
      <c r="AJ8">
        <v>0.48099999999999998</v>
      </c>
      <c r="AK8">
        <v>13</v>
      </c>
      <c r="AL8">
        <v>0.52100000000000002</v>
      </c>
      <c r="AM8">
        <v>3</v>
      </c>
      <c r="AN8">
        <v>0.56200000000000006</v>
      </c>
      <c r="AO8">
        <v>4</v>
      </c>
      <c r="AQ8">
        <v>0.48099999999999998</v>
      </c>
      <c r="AR8">
        <v>45</v>
      </c>
      <c r="AS8">
        <v>0.52100000000000002</v>
      </c>
      <c r="AT8">
        <v>10</v>
      </c>
      <c r="AU8">
        <v>0.56200000000000006</v>
      </c>
      <c r="AV8">
        <v>3</v>
      </c>
      <c r="AX8">
        <v>0.48099999999999998</v>
      </c>
      <c r="AY8">
        <v>15</v>
      </c>
      <c r="AZ8">
        <v>0.52100000000000002</v>
      </c>
      <c r="BA8">
        <v>6</v>
      </c>
      <c r="BB8">
        <v>0.56200000000000006</v>
      </c>
      <c r="BC8">
        <v>9</v>
      </c>
      <c r="BE8">
        <v>0.48099999999999998</v>
      </c>
      <c r="BF8">
        <v>63</v>
      </c>
      <c r="BG8">
        <v>0.52100000000000002</v>
      </c>
      <c r="BH8">
        <v>28</v>
      </c>
      <c r="BI8">
        <v>0.56200000000000006</v>
      </c>
      <c r="BJ8">
        <v>47</v>
      </c>
    </row>
    <row r="9" spans="1:62" x14ac:dyDescent="0.2">
      <c r="A9">
        <v>0.60299999999999998</v>
      </c>
      <c r="B9">
        <v>40</v>
      </c>
      <c r="C9">
        <v>0.64400000000000002</v>
      </c>
      <c r="D9">
        <v>56</v>
      </c>
      <c r="E9">
        <v>0.68400000000000005</v>
      </c>
      <c r="F9">
        <v>87</v>
      </c>
      <c r="H9">
        <v>0.60299999999999998</v>
      </c>
      <c r="I9">
        <v>16</v>
      </c>
      <c r="J9">
        <v>0.64400000000000002</v>
      </c>
      <c r="K9">
        <v>41</v>
      </c>
      <c r="L9">
        <v>0.68400000000000005</v>
      </c>
      <c r="M9">
        <v>79</v>
      </c>
      <c r="O9">
        <v>0.60299999999999998</v>
      </c>
      <c r="P9">
        <v>0.34</v>
      </c>
      <c r="Q9">
        <v>0.64400000000000002</v>
      </c>
      <c r="R9">
        <v>0.31</v>
      </c>
      <c r="S9">
        <v>0.68400000000000005</v>
      </c>
      <c r="T9">
        <v>0.36</v>
      </c>
      <c r="V9">
        <v>0.60299999999999998</v>
      </c>
      <c r="W9">
        <v>21240</v>
      </c>
      <c r="X9">
        <v>0.64400000000000002</v>
      </c>
      <c r="Y9">
        <v>5940</v>
      </c>
      <c r="Z9">
        <v>0.68400000000000005</v>
      </c>
      <c r="AA9">
        <v>23240</v>
      </c>
      <c r="AC9">
        <v>0.60299999999999998</v>
      </c>
      <c r="AD9">
        <v>2</v>
      </c>
      <c r="AE9">
        <v>0.64400000000000002</v>
      </c>
      <c r="AF9">
        <v>13</v>
      </c>
      <c r="AG9">
        <v>0.68400000000000005</v>
      </c>
      <c r="AH9">
        <v>10</v>
      </c>
      <c r="AJ9">
        <v>0.60299999999999998</v>
      </c>
      <c r="AK9">
        <v>12</v>
      </c>
      <c r="AL9">
        <v>0.64400000000000002</v>
      </c>
      <c r="AM9">
        <v>17</v>
      </c>
      <c r="AN9">
        <v>0.68400000000000005</v>
      </c>
      <c r="AO9">
        <v>28</v>
      </c>
      <c r="AQ9">
        <v>0.60299999999999998</v>
      </c>
      <c r="AR9">
        <v>14</v>
      </c>
      <c r="AS9">
        <v>0.64400000000000002</v>
      </c>
      <c r="AT9">
        <v>46</v>
      </c>
      <c r="AU9">
        <v>0.68400000000000005</v>
      </c>
      <c r="AV9">
        <v>79</v>
      </c>
      <c r="AX9">
        <v>0.60299999999999998</v>
      </c>
      <c r="AY9">
        <v>22</v>
      </c>
      <c r="AZ9">
        <v>0.64400000000000002</v>
      </c>
      <c r="BA9">
        <v>15</v>
      </c>
      <c r="BB9">
        <v>0.68400000000000005</v>
      </c>
      <c r="BC9">
        <v>19</v>
      </c>
      <c r="BE9">
        <v>0.60299999999999998</v>
      </c>
      <c r="BF9">
        <v>136</v>
      </c>
      <c r="BG9">
        <v>0.64400000000000002</v>
      </c>
      <c r="BH9">
        <v>551</v>
      </c>
      <c r="BI9">
        <v>0.68400000000000005</v>
      </c>
      <c r="BJ9">
        <v>339</v>
      </c>
    </row>
    <row r="10" spans="1:62" x14ac:dyDescent="0.2">
      <c r="A10">
        <v>0.72499999999999998</v>
      </c>
      <c r="B10">
        <v>62</v>
      </c>
      <c r="C10">
        <v>0.76600000000000001</v>
      </c>
      <c r="D10">
        <v>20</v>
      </c>
      <c r="E10">
        <v>0.80600000000000005</v>
      </c>
      <c r="F10">
        <v>35</v>
      </c>
      <c r="H10">
        <v>0.72499999999999998</v>
      </c>
      <c r="I10">
        <v>24</v>
      </c>
      <c r="J10">
        <v>0.76600000000000001</v>
      </c>
      <c r="K10">
        <v>22</v>
      </c>
      <c r="L10">
        <v>0.80600000000000005</v>
      </c>
      <c r="M10">
        <v>16</v>
      </c>
      <c r="O10">
        <v>0.72499999999999998</v>
      </c>
      <c r="P10">
        <v>0.36</v>
      </c>
      <c r="Q10">
        <v>0.76600000000000001</v>
      </c>
      <c r="R10">
        <v>0.37</v>
      </c>
      <c r="S10">
        <v>0.80600000000000005</v>
      </c>
      <c r="T10">
        <v>0.38</v>
      </c>
      <c r="V10">
        <v>0.72499999999999998</v>
      </c>
      <c r="W10">
        <v>18840</v>
      </c>
      <c r="X10">
        <v>0.76600000000000001</v>
      </c>
      <c r="Y10">
        <v>9840</v>
      </c>
      <c r="Z10">
        <v>0.80600000000000005</v>
      </c>
      <c r="AA10">
        <v>7940</v>
      </c>
      <c r="AC10">
        <v>0.72499999999999998</v>
      </c>
      <c r="AD10">
        <v>12</v>
      </c>
      <c r="AE10">
        <v>0.76600000000000001</v>
      </c>
      <c r="AF10">
        <v>2</v>
      </c>
      <c r="AG10">
        <v>0.80600000000000005</v>
      </c>
      <c r="AH10">
        <v>2</v>
      </c>
      <c r="AJ10">
        <v>0.72499999999999998</v>
      </c>
      <c r="AK10">
        <v>10</v>
      </c>
      <c r="AL10">
        <v>0.76600000000000001</v>
      </c>
      <c r="AM10">
        <v>6</v>
      </c>
      <c r="AN10">
        <v>0.80600000000000005</v>
      </c>
      <c r="AO10">
        <v>10</v>
      </c>
      <c r="AQ10">
        <v>0.72499999999999998</v>
      </c>
      <c r="AR10">
        <v>32</v>
      </c>
      <c r="AS10">
        <v>0.76600000000000001</v>
      </c>
      <c r="AT10">
        <v>22</v>
      </c>
      <c r="AU10">
        <v>0.80600000000000005</v>
      </c>
      <c r="AV10">
        <v>20</v>
      </c>
      <c r="AX10">
        <v>0.72499999999999998</v>
      </c>
      <c r="AY10">
        <v>18</v>
      </c>
      <c r="AZ10">
        <v>0.76600000000000001</v>
      </c>
      <c r="BA10">
        <v>8</v>
      </c>
      <c r="BB10">
        <v>0.80600000000000005</v>
      </c>
      <c r="BC10">
        <v>5</v>
      </c>
      <c r="BE10">
        <v>0.72499999999999998</v>
      </c>
      <c r="BF10">
        <v>220</v>
      </c>
      <c r="BG10">
        <v>0.76600000000000001</v>
      </c>
      <c r="BH10">
        <v>95</v>
      </c>
      <c r="BI10">
        <v>0.80600000000000005</v>
      </c>
      <c r="BJ10">
        <v>55</v>
      </c>
    </row>
    <row r="11" spans="1:62" x14ac:dyDescent="0.2">
      <c r="A11">
        <v>0.84699999999999998</v>
      </c>
      <c r="B11">
        <v>33</v>
      </c>
      <c r="C11">
        <v>0.88800000000000001</v>
      </c>
      <c r="D11">
        <v>10</v>
      </c>
      <c r="E11">
        <v>0.92900000000000005</v>
      </c>
      <c r="F11">
        <v>33</v>
      </c>
      <c r="H11">
        <v>0.84699999999999998</v>
      </c>
      <c r="I11">
        <v>5</v>
      </c>
      <c r="J11">
        <v>0.88800000000000001</v>
      </c>
      <c r="K11">
        <v>10</v>
      </c>
      <c r="L11">
        <v>0.92900000000000005</v>
      </c>
      <c r="M11">
        <v>3</v>
      </c>
      <c r="O11">
        <v>0.84699999999999998</v>
      </c>
      <c r="P11">
        <v>0.4</v>
      </c>
      <c r="Q11">
        <v>0.88800000000000001</v>
      </c>
      <c r="R11">
        <v>0.33</v>
      </c>
      <c r="S11">
        <v>0.92900000000000005</v>
      </c>
      <c r="T11">
        <v>0.38</v>
      </c>
      <c r="V11">
        <v>0.84699999999999998</v>
      </c>
      <c r="W11">
        <v>13340</v>
      </c>
      <c r="X11">
        <v>0.88800000000000001</v>
      </c>
      <c r="Y11">
        <v>15040</v>
      </c>
      <c r="Z11">
        <v>0.92900000000000005</v>
      </c>
      <c r="AA11">
        <v>13240</v>
      </c>
      <c r="AC11">
        <v>0.84699999999999998</v>
      </c>
      <c r="AD11">
        <v>4</v>
      </c>
      <c r="AE11">
        <v>0.88800000000000001</v>
      </c>
      <c r="AF11">
        <v>2</v>
      </c>
      <c r="AG11">
        <v>0.92900000000000005</v>
      </c>
      <c r="AH11">
        <v>1</v>
      </c>
      <c r="AJ11">
        <v>0.84699999999999998</v>
      </c>
      <c r="AK11">
        <v>1</v>
      </c>
      <c r="AL11">
        <v>0.88800000000000001</v>
      </c>
      <c r="AM11">
        <v>1</v>
      </c>
      <c r="AN11">
        <v>0.92900000000000005</v>
      </c>
      <c r="AO11">
        <v>7</v>
      </c>
      <c r="AQ11">
        <v>0.84699999999999998</v>
      </c>
      <c r="AR11">
        <v>5</v>
      </c>
      <c r="AS11">
        <v>0.88800000000000001</v>
      </c>
      <c r="AT11">
        <v>4</v>
      </c>
      <c r="AU11">
        <v>0.92900000000000005</v>
      </c>
      <c r="AV11">
        <v>1</v>
      </c>
      <c r="AX11">
        <v>0.84699999999999998</v>
      </c>
      <c r="AY11">
        <v>5</v>
      </c>
      <c r="AZ11">
        <v>0.88800000000000001</v>
      </c>
      <c r="BA11">
        <v>8</v>
      </c>
      <c r="BB11">
        <v>0.92900000000000005</v>
      </c>
      <c r="BC11">
        <v>4</v>
      </c>
      <c r="BE11">
        <v>0.84699999999999998</v>
      </c>
      <c r="BF11">
        <v>30</v>
      </c>
      <c r="BG11">
        <v>0.88800000000000001</v>
      </c>
      <c r="BH11">
        <v>28</v>
      </c>
      <c r="BI11">
        <v>0.92900000000000005</v>
      </c>
      <c r="BJ11">
        <v>25</v>
      </c>
    </row>
    <row r="12" spans="1:62" x14ac:dyDescent="0.2">
      <c r="A12">
        <v>0.96899999999999997</v>
      </c>
      <c r="B12">
        <v>30</v>
      </c>
      <c r="C12">
        <v>1.01</v>
      </c>
      <c r="D12">
        <v>26</v>
      </c>
      <c r="E12">
        <v>1.0620000000000001</v>
      </c>
      <c r="F12">
        <v>27</v>
      </c>
      <c r="H12">
        <v>0.96899999999999997</v>
      </c>
      <c r="I12">
        <v>15</v>
      </c>
      <c r="J12">
        <v>1.01</v>
      </c>
      <c r="K12">
        <v>8</v>
      </c>
      <c r="L12">
        <v>1.0620000000000001</v>
      </c>
      <c r="M12">
        <v>12</v>
      </c>
      <c r="O12">
        <v>0.96899999999999997</v>
      </c>
      <c r="P12">
        <v>0.35</v>
      </c>
      <c r="Q12">
        <v>1.01</v>
      </c>
      <c r="R12">
        <v>0.3</v>
      </c>
      <c r="S12">
        <v>1.0620000000000001</v>
      </c>
      <c r="T12">
        <v>0.28000000000000003</v>
      </c>
      <c r="V12">
        <v>0.96899999999999997</v>
      </c>
      <c r="W12">
        <v>9540</v>
      </c>
      <c r="X12">
        <v>1.01</v>
      </c>
      <c r="Y12">
        <v>7440</v>
      </c>
      <c r="Z12">
        <v>1.0620000000000001</v>
      </c>
      <c r="AA12">
        <v>4540</v>
      </c>
      <c r="AC12">
        <v>0.96899999999999997</v>
      </c>
      <c r="AD12">
        <v>5</v>
      </c>
      <c r="AE12">
        <v>1.01</v>
      </c>
      <c r="AF12">
        <v>5</v>
      </c>
      <c r="AG12">
        <v>1.0620000000000001</v>
      </c>
      <c r="AH12">
        <v>13</v>
      </c>
      <c r="AJ12">
        <v>0.96899999999999997</v>
      </c>
      <c r="AK12">
        <v>6</v>
      </c>
      <c r="AL12">
        <v>1.01</v>
      </c>
      <c r="AM12">
        <v>3</v>
      </c>
      <c r="AN12">
        <v>1.0620000000000001</v>
      </c>
      <c r="AO12">
        <v>3</v>
      </c>
      <c r="AQ12">
        <v>0.96899999999999997</v>
      </c>
      <c r="AR12">
        <v>5</v>
      </c>
      <c r="AS12">
        <v>1.01</v>
      </c>
      <c r="AT12">
        <v>7</v>
      </c>
      <c r="AU12">
        <v>1.0620000000000001</v>
      </c>
      <c r="AV12">
        <v>12</v>
      </c>
      <c r="AX12">
        <v>0.96899999999999997</v>
      </c>
      <c r="AY12">
        <v>15</v>
      </c>
      <c r="AZ12">
        <v>1.01</v>
      </c>
      <c r="BA12">
        <v>13</v>
      </c>
      <c r="BB12">
        <v>1.0620000000000001</v>
      </c>
      <c r="BC12">
        <v>11</v>
      </c>
      <c r="BE12">
        <v>0.96899999999999997</v>
      </c>
      <c r="BF12">
        <v>39</v>
      </c>
      <c r="BG12">
        <v>1.01</v>
      </c>
      <c r="BH12">
        <v>36</v>
      </c>
      <c r="BI12">
        <v>1.0620000000000001</v>
      </c>
      <c r="BJ12">
        <v>39</v>
      </c>
    </row>
    <row r="13" spans="1:62" x14ac:dyDescent="0.2">
      <c r="A13">
        <v>1.1140000000000001</v>
      </c>
      <c r="B13">
        <v>35</v>
      </c>
      <c r="C13">
        <v>1.1659999999999999</v>
      </c>
      <c r="D13">
        <v>28</v>
      </c>
      <c r="E13">
        <v>1.218</v>
      </c>
      <c r="F13">
        <v>45</v>
      </c>
      <c r="H13">
        <v>1.1140000000000001</v>
      </c>
      <c r="I13">
        <v>70</v>
      </c>
      <c r="J13">
        <v>1.1659999999999999</v>
      </c>
      <c r="K13">
        <v>36</v>
      </c>
      <c r="L13">
        <v>1.218</v>
      </c>
      <c r="M13">
        <v>37</v>
      </c>
      <c r="O13">
        <v>1.1140000000000001</v>
      </c>
      <c r="P13">
        <v>0.45</v>
      </c>
      <c r="Q13">
        <v>1.1659999999999999</v>
      </c>
      <c r="R13">
        <v>0.45</v>
      </c>
      <c r="S13">
        <v>1.218</v>
      </c>
      <c r="T13">
        <v>0.37</v>
      </c>
      <c r="V13">
        <v>1.1140000000000001</v>
      </c>
      <c r="W13">
        <v>6540</v>
      </c>
      <c r="X13">
        <v>1.1659999999999999</v>
      </c>
      <c r="Y13">
        <v>7240</v>
      </c>
      <c r="Z13">
        <v>1.218</v>
      </c>
      <c r="AA13">
        <v>4740</v>
      </c>
      <c r="AC13">
        <v>1.1140000000000001</v>
      </c>
      <c r="AD13">
        <v>44</v>
      </c>
      <c r="AE13">
        <v>1.1659999999999999</v>
      </c>
      <c r="AF13">
        <v>3</v>
      </c>
      <c r="AG13">
        <v>1.218</v>
      </c>
      <c r="AH13">
        <v>8</v>
      </c>
      <c r="AJ13">
        <v>1.1140000000000001</v>
      </c>
      <c r="AK13">
        <v>18</v>
      </c>
      <c r="AL13">
        <v>1.1659999999999999</v>
      </c>
      <c r="AM13">
        <v>13</v>
      </c>
      <c r="AN13">
        <v>1.218</v>
      </c>
      <c r="AO13">
        <v>12</v>
      </c>
      <c r="AQ13">
        <v>1.1140000000000001</v>
      </c>
      <c r="AR13">
        <v>80</v>
      </c>
      <c r="AS13">
        <v>1.1659999999999999</v>
      </c>
      <c r="AT13">
        <v>22</v>
      </c>
      <c r="AU13">
        <v>1.218</v>
      </c>
      <c r="AV13">
        <v>39</v>
      </c>
      <c r="AX13">
        <v>1.1140000000000001</v>
      </c>
      <c r="AY13">
        <v>20</v>
      </c>
      <c r="AZ13">
        <v>1.1659999999999999</v>
      </c>
      <c r="BA13">
        <v>14</v>
      </c>
      <c r="BB13">
        <v>1.218</v>
      </c>
      <c r="BC13">
        <v>13</v>
      </c>
      <c r="BE13">
        <v>1.1140000000000001</v>
      </c>
      <c r="BF13">
        <v>131</v>
      </c>
      <c r="BG13">
        <v>1.1659999999999999</v>
      </c>
      <c r="BH13">
        <v>220</v>
      </c>
      <c r="BI13">
        <v>1.218</v>
      </c>
      <c r="BJ13">
        <v>199</v>
      </c>
    </row>
    <row r="14" spans="1:62" x14ac:dyDescent="0.2">
      <c r="A14">
        <v>1.27</v>
      </c>
      <c r="B14">
        <v>12</v>
      </c>
      <c r="C14">
        <v>1.27</v>
      </c>
      <c r="D14">
        <v>25</v>
      </c>
      <c r="E14">
        <v>1.3380000000000001</v>
      </c>
      <c r="F14">
        <v>49</v>
      </c>
      <c r="H14">
        <v>1.27</v>
      </c>
      <c r="I14">
        <v>10</v>
      </c>
      <c r="J14">
        <v>1.27</v>
      </c>
      <c r="K14">
        <v>4</v>
      </c>
      <c r="L14">
        <v>1.3380000000000001</v>
      </c>
      <c r="M14">
        <v>31</v>
      </c>
      <c r="O14">
        <v>1.27</v>
      </c>
      <c r="P14">
        <v>0.36</v>
      </c>
      <c r="Q14">
        <v>1.27</v>
      </c>
      <c r="R14">
        <v>0.45</v>
      </c>
      <c r="S14">
        <v>1.3380000000000001</v>
      </c>
      <c r="T14">
        <v>0.25</v>
      </c>
      <c r="V14">
        <v>1.27</v>
      </c>
      <c r="W14">
        <v>12040</v>
      </c>
      <c r="X14">
        <v>1.27</v>
      </c>
      <c r="Y14">
        <v>9040</v>
      </c>
      <c r="Z14">
        <v>1.3380000000000001</v>
      </c>
      <c r="AA14">
        <v>3940</v>
      </c>
      <c r="AC14">
        <v>1.27</v>
      </c>
      <c r="AD14">
        <v>1</v>
      </c>
      <c r="AE14">
        <v>1.27</v>
      </c>
      <c r="AF14">
        <v>5</v>
      </c>
      <c r="AG14">
        <v>1.3380000000000001</v>
      </c>
      <c r="AH14">
        <v>7</v>
      </c>
      <c r="AJ14">
        <v>1.27</v>
      </c>
      <c r="AK14">
        <v>3</v>
      </c>
      <c r="AL14">
        <v>1.27</v>
      </c>
      <c r="AM14">
        <v>2</v>
      </c>
      <c r="AN14">
        <v>1.3380000000000001</v>
      </c>
      <c r="AO14">
        <v>16</v>
      </c>
      <c r="AQ14">
        <v>1.27</v>
      </c>
      <c r="AR14">
        <v>7</v>
      </c>
      <c r="AS14">
        <v>1.27</v>
      </c>
      <c r="AT14">
        <v>9</v>
      </c>
      <c r="AU14">
        <v>1.3380000000000001</v>
      </c>
      <c r="AV14">
        <v>39</v>
      </c>
      <c r="AX14">
        <v>1.27</v>
      </c>
      <c r="AY14">
        <v>8</v>
      </c>
      <c r="AZ14">
        <v>1.27</v>
      </c>
      <c r="BA14">
        <v>6</v>
      </c>
      <c r="BB14">
        <v>1.3380000000000001</v>
      </c>
      <c r="BC14">
        <v>9</v>
      </c>
      <c r="BE14">
        <v>1.27</v>
      </c>
      <c r="BF14">
        <v>90</v>
      </c>
      <c r="BG14">
        <v>1.27</v>
      </c>
      <c r="BH14">
        <v>55</v>
      </c>
      <c r="BI14">
        <v>1.3380000000000001</v>
      </c>
      <c r="BJ14">
        <v>239</v>
      </c>
    </row>
    <row r="15" spans="1:62" x14ac:dyDescent="0.2">
      <c r="A15">
        <v>1.4059999999999999</v>
      </c>
      <c r="B15">
        <v>42</v>
      </c>
      <c r="C15">
        <v>1.4750000000000001</v>
      </c>
      <c r="D15">
        <v>34</v>
      </c>
      <c r="E15">
        <v>1.5429999999999999</v>
      </c>
      <c r="F15">
        <v>33</v>
      </c>
      <c r="H15">
        <v>1.4059999999999999</v>
      </c>
      <c r="I15">
        <v>45</v>
      </c>
      <c r="J15">
        <v>1.4750000000000001</v>
      </c>
      <c r="K15">
        <v>17</v>
      </c>
      <c r="L15">
        <v>1.5429999999999999</v>
      </c>
      <c r="M15">
        <v>15</v>
      </c>
      <c r="O15">
        <v>1.4059999999999999</v>
      </c>
      <c r="P15">
        <v>0.03</v>
      </c>
      <c r="Q15">
        <v>1.4750000000000001</v>
      </c>
      <c r="R15">
        <v>0.03</v>
      </c>
      <c r="S15">
        <v>1.5429999999999999</v>
      </c>
      <c r="T15">
        <v>0.27</v>
      </c>
      <c r="V15">
        <v>1.4059999999999999</v>
      </c>
      <c r="W15">
        <v>17740</v>
      </c>
      <c r="X15">
        <v>1.4750000000000001</v>
      </c>
      <c r="Y15">
        <v>7640</v>
      </c>
      <c r="Z15">
        <v>1.5429999999999999</v>
      </c>
      <c r="AA15">
        <v>13040</v>
      </c>
      <c r="AC15">
        <v>1.4059999999999999</v>
      </c>
      <c r="AD15">
        <v>15</v>
      </c>
      <c r="AE15">
        <v>1.4750000000000001</v>
      </c>
      <c r="AF15">
        <v>2</v>
      </c>
      <c r="AG15">
        <v>1.5429999999999999</v>
      </c>
      <c r="AH15">
        <v>8</v>
      </c>
      <c r="AJ15">
        <v>1.4059999999999999</v>
      </c>
      <c r="AK15">
        <v>17</v>
      </c>
      <c r="AL15">
        <v>1.4750000000000001</v>
      </c>
      <c r="AM15">
        <v>7</v>
      </c>
      <c r="AN15">
        <v>1.5429999999999999</v>
      </c>
      <c r="AO15">
        <v>4</v>
      </c>
      <c r="AQ15">
        <v>1.4059999999999999</v>
      </c>
      <c r="AR15">
        <v>75</v>
      </c>
      <c r="AS15">
        <v>1.4750000000000001</v>
      </c>
      <c r="AT15">
        <v>22</v>
      </c>
      <c r="AU15">
        <v>1.5429999999999999</v>
      </c>
      <c r="AV15">
        <v>21</v>
      </c>
      <c r="AX15">
        <v>1.4059999999999999</v>
      </c>
      <c r="AY15">
        <v>11</v>
      </c>
      <c r="AZ15">
        <v>1.4750000000000001</v>
      </c>
      <c r="BA15">
        <v>15</v>
      </c>
      <c r="BB15">
        <v>1.5429999999999999</v>
      </c>
      <c r="BC15">
        <v>7</v>
      </c>
      <c r="BE15">
        <v>1.4059999999999999</v>
      </c>
      <c r="BF15">
        <v>193</v>
      </c>
      <c r="BG15">
        <v>1.4750000000000001</v>
      </c>
      <c r="BH15">
        <v>68</v>
      </c>
      <c r="BI15">
        <v>1.5429999999999999</v>
      </c>
      <c r="BJ15">
        <v>39</v>
      </c>
    </row>
    <row r="16" spans="1:62" x14ac:dyDescent="0.2">
      <c r="A16">
        <v>1.611</v>
      </c>
      <c r="B16">
        <v>34</v>
      </c>
      <c r="C16">
        <v>1.679</v>
      </c>
      <c r="D16">
        <v>69</v>
      </c>
      <c r="E16">
        <v>1.7470000000000001</v>
      </c>
      <c r="F16">
        <v>44</v>
      </c>
      <c r="H16">
        <v>1.611</v>
      </c>
      <c r="I16">
        <v>10</v>
      </c>
      <c r="J16">
        <v>1.679</v>
      </c>
      <c r="K16">
        <v>13</v>
      </c>
      <c r="L16">
        <v>1.7470000000000001</v>
      </c>
      <c r="M16">
        <v>29</v>
      </c>
      <c r="O16">
        <v>1.611</v>
      </c>
      <c r="P16">
        <v>0.26</v>
      </c>
      <c r="Q16">
        <v>1.679</v>
      </c>
      <c r="R16">
        <v>0.31</v>
      </c>
      <c r="S16">
        <v>1.7470000000000001</v>
      </c>
      <c r="T16">
        <v>0.03</v>
      </c>
      <c r="V16">
        <v>1.611</v>
      </c>
      <c r="W16">
        <v>14440</v>
      </c>
      <c r="X16">
        <v>1.679</v>
      </c>
      <c r="Y16">
        <v>18240</v>
      </c>
      <c r="Z16">
        <v>1.7470000000000001</v>
      </c>
      <c r="AA16">
        <v>9740</v>
      </c>
      <c r="AC16">
        <v>1.611</v>
      </c>
      <c r="AD16">
        <v>5</v>
      </c>
      <c r="AE16">
        <v>1.679</v>
      </c>
      <c r="AF16">
        <v>8</v>
      </c>
      <c r="AG16">
        <v>1.7470000000000001</v>
      </c>
      <c r="AH16">
        <v>5</v>
      </c>
      <c r="AJ16">
        <v>1.611</v>
      </c>
      <c r="AK16">
        <v>5</v>
      </c>
      <c r="AL16">
        <v>1.679</v>
      </c>
      <c r="AM16">
        <v>9</v>
      </c>
      <c r="AN16">
        <v>1.7470000000000001</v>
      </c>
      <c r="AO16">
        <v>11</v>
      </c>
      <c r="AQ16">
        <v>1.611</v>
      </c>
      <c r="AR16">
        <v>13</v>
      </c>
      <c r="AS16">
        <v>1.679</v>
      </c>
      <c r="AT16">
        <v>17</v>
      </c>
      <c r="AU16">
        <v>1.7470000000000001</v>
      </c>
      <c r="AV16">
        <v>27</v>
      </c>
      <c r="AX16">
        <v>1.611</v>
      </c>
      <c r="AY16">
        <v>10</v>
      </c>
      <c r="AZ16">
        <v>1.679</v>
      </c>
      <c r="BA16">
        <v>13</v>
      </c>
      <c r="BB16">
        <v>1.7470000000000001</v>
      </c>
      <c r="BC16">
        <v>21</v>
      </c>
      <c r="BE16">
        <v>1.611</v>
      </c>
      <c r="BF16">
        <v>30</v>
      </c>
      <c r="BG16">
        <v>1.679</v>
      </c>
      <c r="BH16">
        <v>47</v>
      </c>
      <c r="BI16">
        <v>1.7470000000000001</v>
      </c>
      <c r="BJ16">
        <v>182</v>
      </c>
    </row>
    <row r="17" spans="1:62" x14ac:dyDescent="0.2">
      <c r="A17">
        <v>1.8160000000000001</v>
      </c>
      <c r="B17">
        <v>252</v>
      </c>
      <c r="C17">
        <v>1.8839999999999999</v>
      </c>
      <c r="D17">
        <v>21</v>
      </c>
      <c r="E17">
        <v>1.952</v>
      </c>
      <c r="F17">
        <v>13</v>
      </c>
      <c r="H17">
        <v>1.8160000000000001</v>
      </c>
      <c r="I17">
        <v>45</v>
      </c>
      <c r="J17">
        <v>1.8839999999999999</v>
      </c>
      <c r="K17">
        <v>17</v>
      </c>
      <c r="L17">
        <v>1.952</v>
      </c>
      <c r="M17">
        <v>10</v>
      </c>
      <c r="O17">
        <v>1.8160000000000001</v>
      </c>
      <c r="P17">
        <v>0.28999999999999998</v>
      </c>
      <c r="Q17">
        <v>1.8839999999999999</v>
      </c>
      <c r="R17">
        <v>0.03</v>
      </c>
      <c r="S17">
        <v>1.952</v>
      </c>
      <c r="T17">
        <v>0.03</v>
      </c>
      <c r="V17">
        <v>1.8160000000000001</v>
      </c>
      <c r="W17">
        <v>22340</v>
      </c>
      <c r="X17">
        <v>1.8839999999999999</v>
      </c>
      <c r="Y17">
        <v>8640</v>
      </c>
      <c r="Z17">
        <v>1.952</v>
      </c>
      <c r="AA17">
        <v>21140</v>
      </c>
      <c r="AC17">
        <v>1.8160000000000001</v>
      </c>
      <c r="AD17">
        <v>7</v>
      </c>
      <c r="AE17">
        <v>1.8839999999999999</v>
      </c>
      <c r="AF17">
        <v>5</v>
      </c>
      <c r="AG17">
        <v>1.952</v>
      </c>
      <c r="AH17">
        <v>3</v>
      </c>
      <c r="AJ17">
        <v>1.8160000000000001</v>
      </c>
      <c r="AK17">
        <v>12</v>
      </c>
      <c r="AL17">
        <v>1.8839999999999999</v>
      </c>
      <c r="AM17">
        <v>5</v>
      </c>
      <c r="AN17">
        <v>1.952</v>
      </c>
      <c r="AO17">
        <v>2</v>
      </c>
      <c r="AQ17">
        <v>1.8160000000000001</v>
      </c>
      <c r="AR17">
        <v>59</v>
      </c>
      <c r="AS17">
        <v>1.8839999999999999</v>
      </c>
      <c r="AT17">
        <v>21</v>
      </c>
      <c r="AU17">
        <v>1.952</v>
      </c>
      <c r="AV17">
        <v>11</v>
      </c>
      <c r="AX17">
        <v>1.8160000000000001</v>
      </c>
      <c r="AY17">
        <v>14</v>
      </c>
      <c r="AZ17">
        <v>1.8839999999999999</v>
      </c>
      <c r="BA17">
        <v>6</v>
      </c>
      <c r="BB17">
        <v>1.952</v>
      </c>
      <c r="BC17">
        <v>6</v>
      </c>
      <c r="BE17">
        <v>1.8160000000000001</v>
      </c>
      <c r="BF17">
        <v>161</v>
      </c>
      <c r="BG17">
        <v>1.8839999999999999</v>
      </c>
      <c r="BH17">
        <v>104</v>
      </c>
      <c r="BI17">
        <v>1.952</v>
      </c>
      <c r="BJ17">
        <v>28</v>
      </c>
    </row>
    <row r="18" spans="1:62" x14ac:dyDescent="0.2">
      <c r="A18">
        <v>2.02</v>
      </c>
      <c r="B18">
        <v>11</v>
      </c>
      <c r="C18">
        <v>2.0880000000000001</v>
      </c>
      <c r="D18">
        <v>76</v>
      </c>
      <c r="E18">
        <v>2.157</v>
      </c>
      <c r="F18">
        <v>56</v>
      </c>
      <c r="H18">
        <v>2.02</v>
      </c>
      <c r="I18">
        <v>13</v>
      </c>
      <c r="J18">
        <v>2.0880000000000001</v>
      </c>
      <c r="K18">
        <v>8</v>
      </c>
      <c r="L18">
        <v>2.157</v>
      </c>
      <c r="M18">
        <v>34</v>
      </c>
      <c r="O18">
        <v>2.02</v>
      </c>
      <c r="P18">
        <v>0.03</v>
      </c>
      <c r="Q18">
        <v>2.0880000000000001</v>
      </c>
      <c r="R18">
        <v>0.24</v>
      </c>
      <c r="S18">
        <v>2.157</v>
      </c>
      <c r="T18">
        <v>0.05</v>
      </c>
      <c r="V18">
        <v>2.02</v>
      </c>
      <c r="W18">
        <v>12140</v>
      </c>
      <c r="X18">
        <v>2.0880000000000001</v>
      </c>
      <c r="Y18">
        <v>15340</v>
      </c>
      <c r="Z18">
        <v>2.157</v>
      </c>
      <c r="AA18">
        <v>39540</v>
      </c>
      <c r="AC18">
        <v>2.02</v>
      </c>
      <c r="AD18">
        <v>4</v>
      </c>
      <c r="AE18">
        <v>2.0880000000000001</v>
      </c>
      <c r="AF18">
        <v>5</v>
      </c>
      <c r="AG18">
        <v>2.157</v>
      </c>
      <c r="AH18">
        <v>6</v>
      </c>
      <c r="AJ18">
        <v>2.02</v>
      </c>
      <c r="AK18">
        <v>4</v>
      </c>
      <c r="AL18">
        <v>2.0880000000000001</v>
      </c>
      <c r="AM18">
        <v>2</v>
      </c>
      <c r="AN18">
        <v>2.157</v>
      </c>
      <c r="AO18">
        <v>6</v>
      </c>
      <c r="AQ18">
        <v>2.02</v>
      </c>
      <c r="AR18">
        <v>10</v>
      </c>
      <c r="AS18">
        <v>2.0880000000000001</v>
      </c>
      <c r="AT18">
        <v>10</v>
      </c>
      <c r="AU18">
        <v>2.157</v>
      </c>
      <c r="AV18">
        <v>29</v>
      </c>
      <c r="AX18">
        <v>2.02</v>
      </c>
      <c r="AY18">
        <v>11</v>
      </c>
      <c r="AZ18">
        <v>2.0880000000000001</v>
      </c>
      <c r="BA18">
        <v>13</v>
      </c>
      <c r="BB18">
        <v>2.157</v>
      </c>
      <c r="BC18">
        <v>12</v>
      </c>
      <c r="BE18">
        <v>2.02</v>
      </c>
      <c r="BF18">
        <v>66</v>
      </c>
      <c r="BG18">
        <v>2.0880000000000001</v>
      </c>
      <c r="BH18">
        <v>44</v>
      </c>
      <c r="BI18">
        <v>2.157</v>
      </c>
      <c r="BJ18">
        <v>60</v>
      </c>
    </row>
    <row r="19" spans="1:62" x14ac:dyDescent="0.2">
      <c r="A19">
        <v>2.2250000000000001</v>
      </c>
      <c r="B19">
        <v>24</v>
      </c>
      <c r="C19">
        <v>2.2930000000000001</v>
      </c>
      <c r="D19">
        <v>28</v>
      </c>
      <c r="E19">
        <v>2.3610000000000002</v>
      </c>
      <c r="F19">
        <v>45</v>
      </c>
      <c r="H19">
        <v>2.2250000000000001</v>
      </c>
      <c r="I19">
        <v>115</v>
      </c>
      <c r="J19">
        <v>2.2930000000000001</v>
      </c>
      <c r="K19">
        <v>30</v>
      </c>
      <c r="L19">
        <v>2.3610000000000002</v>
      </c>
      <c r="M19">
        <v>40</v>
      </c>
      <c r="O19">
        <v>2.2250000000000001</v>
      </c>
      <c r="P19">
        <v>0.03</v>
      </c>
      <c r="Q19">
        <v>2.2930000000000001</v>
      </c>
      <c r="R19">
        <v>0.03</v>
      </c>
      <c r="S19">
        <v>2.3610000000000002</v>
      </c>
      <c r="T19">
        <v>0.03</v>
      </c>
      <c r="V19">
        <v>2.2250000000000001</v>
      </c>
      <c r="W19">
        <v>7840</v>
      </c>
      <c r="X19">
        <v>2.2930000000000001</v>
      </c>
      <c r="Y19">
        <v>7240</v>
      </c>
      <c r="Z19">
        <v>2.3610000000000002</v>
      </c>
      <c r="AA19">
        <v>6540</v>
      </c>
      <c r="AC19">
        <v>2.2250000000000001</v>
      </c>
      <c r="AD19">
        <v>5</v>
      </c>
      <c r="AE19">
        <v>2.2930000000000001</v>
      </c>
      <c r="AF19">
        <v>5</v>
      </c>
      <c r="AG19">
        <v>2.3610000000000002</v>
      </c>
      <c r="AH19">
        <v>5</v>
      </c>
      <c r="AJ19">
        <v>2.2250000000000001</v>
      </c>
      <c r="AK19">
        <v>10</v>
      </c>
      <c r="AL19">
        <v>2.2930000000000001</v>
      </c>
      <c r="AM19">
        <v>9</v>
      </c>
      <c r="AN19">
        <v>2.3610000000000002</v>
      </c>
      <c r="AO19">
        <v>14</v>
      </c>
      <c r="AQ19">
        <v>2.2250000000000001</v>
      </c>
      <c r="AR19">
        <v>42</v>
      </c>
      <c r="AS19">
        <v>2.2930000000000001</v>
      </c>
      <c r="AT19">
        <v>23</v>
      </c>
      <c r="AU19">
        <v>2.3610000000000002</v>
      </c>
      <c r="AV19">
        <v>39</v>
      </c>
      <c r="AX19">
        <v>2.2250000000000001</v>
      </c>
      <c r="AY19">
        <v>15</v>
      </c>
      <c r="AZ19">
        <v>2.2930000000000001</v>
      </c>
      <c r="BA19">
        <v>15</v>
      </c>
      <c r="BB19">
        <v>2.3610000000000002</v>
      </c>
      <c r="BC19">
        <v>14</v>
      </c>
      <c r="BE19">
        <v>2.2250000000000001</v>
      </c>
      <c r="BF19">
        <v>123</v>
      </c>
      <c r="BG19">
        <v>2.2930000000000001</v>
      </c>
      <c r="BH19">
        <v>142</v>
      </c>
      <c r="BI19">
        <v>2.3610000000000002</v>
      </c>
      <c r="BJ19">
        <v>285</v>
      </c>
    </row>
    <row r="20" spans="1:62" x14ac:dyDescent="0.2">
      <c r="A20">
        <v>2.4289999999999998</v>
      </c>
      <c r="B20">
        <v>28</v>
      </c>
      <c r="C20">
        <v>2.4980000000000002</v>
      </c>
      <c r="D20">
        <v>45</v>
      </c>
      <c r="E20">
        <v>2.5659999999999998</v>
      </c>
      <c r="F20">
        <v>59</v>
      </c>
      <c r="H20">
        <v>2.4289999999999998</v>
      </c>
      <c r="I20">
        <v>12</v>
      </c>
      <c r="J20">
        <v>2.4980000000000002</v>
      </c>
      <c r="K20">
        <v>15</v>
      </c>
      <c r="L20">
        <v>2.5659999999999998</v>
      </c>
      <c r="M20">
        <v>32</v>
      </c>
      <c r="O20">
        <v>2.4289999999999998</v>
      </c>
      <c r="P20">
        <v>0.03</v>
      </c>
      <c r="Q20">
        <v>2.4980000000000002</v>
      </c>
      <c r="R20">
        <v>0.28000000000000003</v>
      </c>
      <c r="S20">
        <v>2.5659999999999998</v>
      </c>
      <c r="T20">
        <v>0.03</v>
      </c>
      <c r="V20">
        <v>2.4289999999999998</v>
      </c>
      <c r="W20">
        <v>4240</v>
      </c>
      <c r="X20">
        <v>2.4980000000000002</v>
      </c>
      <c r="Y20">
        <v>10940</v>
      </c>
      <c r="Z20">
        <v>2.5659999999999998</v>
      </c>
      <c r="AA20">
        <v>5740</v>
      </c>
      <c r="AC20">
        <v>2.4289999999999998</v>
      </c>
      <c r="AD20">
        <v>3</v>
      </c>
      <c r="AE20">
        <v>2.4980000000000002</v>
      </c>
      <c r="AF20">
        <v>6</v>
      </c>
      <c r="AG20">
        <v>2.5659999999999998</v>
      </c>
      <c r="AH20">
        <v>6</v>
      </c>
      <c r="AJ20">
        <v>2.4289999999999998</v>
      </c>
      <c r="AK20">
        <v>9</v>
      </c>
      <c r="AL20">
        <v>2.4980000000000002</v>
      </c>
      <c r="AM20">
        <v>5</v>
      </c>
      <c r="AN20">
        <v>2.5659999999999998</v>
      </c>
      <c r="AO20">
        <v>17</v>
      </c>
      <c r="AQ20">
        <v>2.4289999999999998</v>
      </c>
      <c r="AR20">
        <v>5</v>
      </c>
      <c r="AS20">
        <v>2.4980000000000002</v>
      </c>
      <c r="AT20">
        <v>11</v>
      </c>
      <c r="AU20">
        <v>2.5659999999999998</v>
      </c>
      <c r="AV20">
        <v>32</v>
      </c>
      <c r="AX20">
        <v>2.4289999999999998</v>
      </c>
      <c r="AY20">
        <v>16</v>
      </c>
      <c r="AZ20">
        <v>2.4980000000000002</v>
      </c>
      <c r="BA20">
        <v>20</v>
      </c>
      <c r="BB20">
        <v>2.5659999999999998</v>
      </c>
      <c r="BC20">
        <v>16</v>
      </c>
      <c r="BE20">
        <v>2.4289999999999998</v>
      </c>
      <c r="BF20">
        <v>66</v>
      </c>
      <c r="BG20">
        <v>2.4980000000000002</v>
      </c>
      <c r="BH20">
        <v>66</v>
      </c>
      <c r="BI20">
        <v>2.5659999999999998</v>
      </c>
      <c r="BJ20">
        <v>144</v>
      </c>
    </row>
    <row r="21" spans="1:62" x14ac:dyDescent="0.2">
      <c r="A21">
        <v>2.6339999999999999</v>
      </c>
      <c r="B21">
        <v>64</v>
      </c>
      <c r="C21">
        <v>2.702</v>
      </c>
      <c r="D21">
        <v>64</v>
      </c>
      <c r="E21">
        <v>2.77</v>
      </c>
      <c r="F21">
        <v>49</v>
      </c>
      <c r="H21">
        <v>2.6339999999999999</v>
      </c>
      <c r="I21">
        <v>41</v>
      </c>
      <c r="J21">
        <v>2.702</v>
      </c>
      <c r="K21">
        <v>31</v>
      </c>
      <c r="L21">
        <v>2.77</v>
      </c>
      <c r="M21">
        <v>23</v>
      </c>
      <c r="O21">
        <v>2.6339999999999999</v>
      </c>
      <c r="P21">
        <v>0.03</v>
      </c>
      <c r="Q21">
        <v>2.702</v>
      </c>
      <c r="R21">
        <v>0.03</v>
      </c>
      <c r="S21">
        <v>2.77</v>
      </c>
      <c r="T21">
        <v>0.03</v>
      </c>
      <c r="V21">
        <v>2.6339999999999999</v>
      </c>
      <c r="W21">
        <v>6840</v>
      </c>
      <c r="X21">
        <v>2.702</v>
      </c>
      <c r="Y21">
        <v>8940</v>
      </c>
      <c r="Z21">
        <v>2.77</v>
      </c>
      <c r="AA21">
        <v>10040</v>
      </c>
      <c r="AC21">
        <v>2.6339999999999999</v>
      </c>
      <c r="AD21">
        <v>6</v>
      </c>
      <c r="AE21">
        <v>2.702</v>
      </c>
      <c r="AF21">
        <v>6</v>
      </c>
      <c r="AG21">
        <v>2.77</v>
      </c>
      <c r="AH21">
        <v>4</v>
      </c>
      <c r="AJ21">
        <v>2.6339999999999999</v>
      </c>
      <c r="AK21">
        <v>20</v>
      </c>
      <c r="AL21">
        <v>2.702</v>
      </c>
      <c r="AM21">
        <v>20</v>
      </c>
      <c r="AN21">
        <v>2.77</v>
      </c>
      <c r="AO21">
        <v>9</v>
      </c>
      <c r="AQ21">
        <v>2.6339999999999999</v>
      </c>
      <c r="AR21">
        <v>40</v>
      </c>
      <c r="AS21">
        <v>2.702</v>
      </c>
      <c r="AT21">
        <v>30</v>
      </c>
      <c r="AU21">
        <v>2.77</v>
      </c>
      <c r="AV21">
        <v>21</v>
      </c>
      <c r="AX21">
        <v>2.6339999999999999</v>
      </c>
      <c r="AY21">
        <v>13</v>
      </c>
      <c r="AZ21">
        <v>2.702</v>
      </c>
      <c r="BA21">
        <v>17</v>
      </c>
      <c r="BB21">
        <v>2.77</v>
      </c>
      <c r="BC21">
        <v>21</v>
      </c>
      <c r="BE21">
        <v>2.6339999999999999</v>
      </c>
      <c r="BF21">
        <v>212</v>
      </c>
      <c r="BG21">
        <v>2.702</v>
      </c>
      <c r="BH21">
        <v>185</v>
      </c>
      <c r="BI21">
        <v>2.77</v>
      </c>
      <c r="BJ21">
        <v>150</v>
      </c>
    </row>
    <row r="22" spans="1:62" x14ac:dyDescent="0.2">
      <c r="A22">
        <v>2.839</v>
      </c>
      <c r="B22">
        <v>26</v>
      </c>
      <c r="C22">
        <v>2.907</v>
      </c>
      <c r="D22">
        <v>26</v>
      </c>
      <c r="E22">
        <v>2.9750000000000001</v>
      </c>
      <c r="F22">
        <v>27</v>
      </c>
      <c r="H22">
        <v>2.839</v>
      </c>
      <c r="I22">
        <v>16</v>
      </c>
      <c r="J22">
        <v>2.907</v>
      </c>
      <c r="K22">
        <v>10</v>
      </c>
      <c r="L22">
        <v>2.9750000000000001</v>
      </c>
      <c r="M22">
        <v>13</v>
      </c>
      <c r="O22">
        <v>2.839</v>
      </c>
      <c r="P22">
        <v>0.03</v>
      </c>
      <c r="Q22">
        <v>2.907</v>
      </c>
      <c r="R22">
        <v>0.03</v>
      </c>
      <c r="S22">
        <v>2.9750000000000001</v>
      </c>
      <c r="T22">
        <v>0.03</v>
      </c>
      <c r="V22">
        <v>2.839</v>
      </c>
      <c r="W22">
        <v>7740</v>
      </c>
      <c r="X22">
        <v>2.907</v>
      </c>
      <c r="Y22">
        <v>5040</v>
      </c>
      <c r="Z22">
        <v>2.9750000000000001</v>
      </c>
      <c r="AA22">
        <v>6340</v>
      </c>
      <c r="AC22">
        <v>2.839</v>
      </c>
      <c r="AD22">
        <v>3</v>
      </c>
      <c r="AE22">
        <v>2.907</v>
      </c>
      <c r="AF22">
        <v>1</v>
      </c>
      <c r="AG22">
        <v>2.9750000000000001</v>
      </c>
      <c r="AH22">
        <v>2</v>
      </c>
      <c r="AJ22">
        <v>2.839</v>
      </c>
      <c r="AK22">
        <v>7</v>
      </c>
      <c r="AL22">
        <v>2.907</v>
      </c>
      <c r="AM22">
        <v>9</v>
      </c>
      <c r="AN22">
        <v>2.9750000000000001</v>
      </c>
      <c r="AO22">
        <v>6</v>
      </c>
      <c r="AQ22">
        <v>2.839</v>
      </c>
      <c r="AR22">
        <v>21</v>
      </c>
      <c r="AS22">
        <v>2.907</v>
      </c>
      <c r="AT22">
        <v>9</v>
      </c>
      <c r="AU22">
        <v>2.9750000000000001</v>
      </c>
      <c r="AV22">
        <v>9</v>
      </c>
      <c r="AX22">
        <v>2.839</v>
      </c>
      <c r="AY22">
        <v>15</v>
      </c>
      <c r="AZ22">
        <v>2.907</v>
      </c>
      <c r="BA22">
        <v>13</v>
      </c>
      <c r="BB22">
        <v>2.9750000000000001</v>
      </c>
      <c r="BC22">
        <v>14</v>
      </c>
      <c r="BE22">
        <v>2.839</v>
      </c>
      <c r="BF22">
        <v>131</v>
      </c>
      <c r="BG22">
        <v>2.907</v>
      </c>
      <c r="BH22">
        <v>82</v>
      </c>
      <c r="BI22">
        <v>2.9750000000000001</v>
      </c>
      <c r="BJ22">
        <v>85</v>
      </c>
    </row>
    <row r="23" spans="1:62" x14ac:dyDescent="0.2">
      <c r="A23">
        <v>3.0430000000000001</v>
      </c>
      <c r="B23">
        <v>15</v>
      </c>
      <c r="C23">
        <v>3.1110000000000002</v>
      </c>
      <c r="D23">
        <v>65</v>
      </c>
      <c r="E23">
        <v>3.18</v>
      </c>
      <c r="F23">
        <v>73</v>
      </c>
      <c r="H23">
        <v>3.0430000000000001</v>
      </c>
      <c r="I23">
        <v>14</v>
      </c>
      <c r="J23">
        <v>3.1110000000000002</v>
      </c>
      <c r="K23">
        <v>32</v>
      </c>
      <c r="L23">
        <v>3.18</v>
      </c>
      <c r="M23">
        <v>55</v>
      </c>
      <c r="O23">
        <v>3.0430000000000001</v>
      </c>
      <c r="P23">
        <v>0.03</v>
      </c>
      <c r="Q23">
        <v>3.1110000000000002</v>
      </c>
      <c r="R23">
        <v>0.24</v>
      </c>
      <c r="S23">
        <v>3.18</v>
      </c>
      <c r="T23">
        <v>0.22</v>
      </c>
      <c r="V23">
        <v>3.0430000000000001</v>
      </c>
      <c r="W23">
        <v>7040</v>
      </c>
      <c r="X23">
        <v>3.1110000000000002</v>
      </c>
      <c r="Y23">
        <v>22240</v>
      </c>
      <c r="Z23">
        <v>3.18</v>
      </c>
      <c r="AA23">
        <v>15340</v>
      </c>
      <c r="AC23">
        <v>3.0430000000000001</v>
      </c>
      <c r="AD23">
        <v>2</v>
      </c>
      <c r="AE23">
        <v>3.1110000000000002</v>
      </c>
      <c r="AF23">
        <v>8</v>
      </c>
      <c r="AG23">
        <v>3.18</v>
      </c>
      <c r="AH23">
        <v>8</v>
      </c>
      <c r="AJ23">
        <v>3.0430000000000001</v>
      </c>
      <c r="AK23">
        <v>3</v>
      </c>
      <c r="AL23">
        <v>3.1110000000000002</v>
      </c>
      <c r="AM23">
        <v>5</v>
      </c>
      <c r="AN23">
        <v>3.18</v>
      </c>
      <c r="AO23">
        <v>15</v>
      </c>
      <c r="AQ23">
        <v>3.0430000000000001</v>
      </c>
      <c r="AR23">
        <v>5</v>
      </c>
      <c r="AS23">
        <v>3.1110000000000002</v>
      </c>
      <c r="AT23">
        <v>37</v>
      </c>
      <c r="AU23">
        <v>3.18</v>
      </c>
      <c r="AV23">
        <v>72</v>
      </c>
      <c r="AX23">
        <v>3.0430000000000001</v>
      </c>
      <c r="AY23">
        <v>17</v>
      </c>
      <c r="AZ23">
        <v>3.1110000000000002</v>
      </c>
      <c r="BA23">
        <v>20</v>
      </c>
      <c r="BB23">
        <v>3.18</v>
      </c>
      <c r="BC23">
        <v>22</v>
      </c>
      <c r="BE23">
        <v>3.0430000000000001</v>
      </c>
      <c r="BF23">
        <v>217</v>
      </c>
      <c r="BG23">
        <v>3.1110000000000002</v>
      </c>
      <c r="BH23">
        <v>331</v>
      </c>
      <c r="BI23">
        <v>3.18</v>
      </c>
      <c r="BJ23">
        <v>258</v>
      </c>
    </row>
    <row r="24" spans="1:62" x14ac:dyDescent="0.2">
      <c r="A24">
        <v>3.25</v>
      </c>
      <c r="B24">
        <v>54</v>
      </c>
      <c r="C24">
        <v>3.32</v>
      </c>
      <c r="D24">
        <v>41</v>
      </c>
      <c r="E24">
        <v>3.39</v>
      </c>
      <c r="F24">
        <v>37</v>
      </c>
      <c r="H24">
        <v>3.25</v>
      </c>
      <c r="I24">
        <v>32</v>
      </c>
      <c r="J24">
        <v>3.32</v>
      </c>
      <c r="K24">
        <v>7</v>
      </c>
      <c r="L24">
        <v>3.39</v>
      </c>
      <c r="M24">
        <v>6</v>
      </c>
      <c r="O24">
        <v>3.25</v>
      </c>
      <c r="P24">
        <v>0.21</v>
      </c>
      <c r="Q24">
        <v>3.32</v>
      </c>
      <c r="R24">
        <v>0.03</v>
      </c>
      <c r="S24">
        <v>3.39</v>
      </c>
      <c r="T24">
        <v>0.03</v>
      </c>
      <c r="V24">
        <v>3.25</v>
      </c>
      <c r="W24">
        <v>11840</v>
      </c>
      <c r="X24">
        <v>3.32</v>
      </c>
      <c r="Y24">
        <v>7740</v>
      </c>
      <c r="Z24">
        <v>3.39</v>
      </c>
      <c r="AA24">
        <v>9000</v>
      </c>
      <c r="AC24">
        <v>3.25</v>
      </c>
      <c r="AD24">
        <v>38</v>
      </c>
      <c r="AE24">
        <v>3.32</v>
      </c>
      <c r="AF24">
        <v>89</v>
      </c>
      <c r="AG24">
        <v>3.39</v>
      </c>
      <c r="AH24">
        <v>6</v>
      </c>
      <c r="AJ24">
        <v>3.25</v>
      </c>
      <c r="AK24">
        <v>24</v>
      </c>
      <c r="AL24">
        <v>3.32</v>
      </c>
      <c r="AM24">
        <v>7</v>
      </c>
      <c r="AN24">
        <v>3.39</v>
      </c>
      <c r="AO24">
        <v>3</v>
      </c>
      <c r="AQ24">
        <v>3.25</v>
      </c>
      <c r="AR24">
        <v>47</v>
      </c>
      <c r="AS24">
        <v>3.32</v>
      </c>
      <c r="AT24">
        <v>38</v>
      </c>
      <c r="AU24">
        <v>3.39</v>
      </c>
      <c r="AV24">
        <v>13</v>
      </c>
      <c r="AX24">
        <v>3.25</v>
      </c>
      <c r="AY24">
        <v>13</v>
      </c>
      <c r="AZ24">
        <v>3.32</v>
      </c>
      <c r="BA24">
        <v>8</v>
      </c>
      <c r="BB24">
        <v>3.39</v>
      </c>
      <c r="BC24">
        <v>6</v>
      </c>
      <c r="BE24">
        <v>3.25</v>
      </c>
      <c r="BF24">
        <v>125</v>
      </c>
      <c r="BG24">
        <v>3.32</v>
      </c>
      <c r="BH24">
        <v>49</v>
      </c>
      <c r="BI24">
        <v>3.39</v>
      </c>
      <c r="BJ24">
        <v>49</v>
      </c>
    </row>
    <row r="25" spans="1:62" x14ac:dyDescent="0.2">
      <c r="A25">
        <v>3.46</v>
      </c>
      <c r="B25">
        <v>9</v>
      </c>
      <c r="C25">
        <v>3.53</v>
      </c>
      <c r="D25">
        <v>28</v>
      </c>
      <c r="E25">
        <v>3.6</v>
      </c>
      <c r="F25">
        <v>418</v>
      </c>
      <c r="H25">
        <v>3.46</v>
      </c>
      <c r="I25">
        <v>9</v>
      </c>
      <c r="J25">
        <v>3.53</v>
      </c>
      <c r="K25">
        <v>25</v>
      </c>
      <c r="L25">
        <v>3.6</v>
      </c>
      <c r="M25">
        <v>34</v>
      </c>
      <c r="O25">
        <v>3.46</v>
      </c>
      <c r="P25">
        <v>0.03</v>
      </c>
      <c r="Q25">
        <v>3.53</v>
      </c>
      <c r="R25">
        <v>0.03</v>
      </c>
      <c r="S25">
        <v>3.6</v>
      </c>
      <c r="T25">
        <v>0.03</v>
      </c>
      <c r="V25">
        <v>3.46</v>
      </c>
      <c r="W25">
        <v>12240</v>
      </c>
      <c r="X25">
        <v>3.53</v>
      </c>
      <c r="Y25">
        <v>10740</v>
      </c>
      <c r="Z25">
        <v>3.6</v>
      </c>
      <c r="AA25">
        <v>9040</v>
      </c>
      <c r="AC25">
        <v>3.46</v>
      </c>
      <c r="AD25">
        <v>2</v>
      </c>
      <c r="AE25">
        <v>3.53</v>
      </c>
      <c r="AF25">
        <v>3</v>
      </c>
      <c r="AG25">
        <v>3.6</v>
      </c>
      <c r="AH25">
        <v>7</v>
      </c>
      <c r="AJ25">
        <v>3.46</v>
      </c>
      <c r="AK25">
        <v>3</v>
      </c>
      <c r="AL25">
        <v>3.53</v>
      </c>
      <c r="AM25">
        <v>5</v>
      </c>
      <c r="AN25">
        <v>3.6</v>
      </c>
      <c r="AO25">
        <v>46</v>
      </c>
      <c r="AQ25">
        <v>3.46</v>
      </c>
      <c r="AR25">
        <v>5</v>
      </c>
      <c r="AS25">
        <v>3.53</v>
      </c>
      <c r="AT25">
        <v>11</v>
      </c>
      <c r="AU25">
        <v>3.6</v>
      </c>
      <c r="AV25">
        <v>36</v>
      </c>
      <c r="AX25">
        <v>3.46</v>
      </c>
      <c r="AY25">
        <v>10</v>
      </c>
      <c r="AZ25">
        <v>3.53</v>
      </c>
      <c r="BA25">
        <v>11</v>
      </c>
      <c r="BB25">
        <v>3.6</v>
      </c>
      <c r="BC25">
        <v>18</v>
      </c>
      <c r="BE25">
        <v>3.46</v>
      </c>
      <c r="BF25">
        <v>52</v>
      </c>
      <c r="BG25">
        <v>3.53</v>
      </c>
      <c r="BH25">
        <v>215</v>
      </c>
      <c r="BI25">
        <v>3.6</v>
      </c>
      <c r="BJ25">
        <v>250</v>
      </c>
    </row>
    <row r="26" spans="1:62" x14ac:dyDescent="0.2">
      <c r="A26">
        <v>3.67</v>
      </c>
      <c r="B26">
        <v>47</v>
      </c>
      <c r="C26">
        <v>3.7530000000000001</v>
      </c>
      <c r="D26">
        <v>46</v>
      </c>
      <c r="E26">
        <v>3.8370000000000002</v>
      </c>
      <c r="F26">
        <v>17</v>
      </c>
      <c r="H26">
        <v>3.67</v>
      </c>
      <c r="I26">
        <v>11</v>
      </c>
      <c r="J26">
        <v>3.7530000000000001</v>
      </c>
      <c r="K26">
        <v>9</v>
      </c>
      <c r="L26">
        <v>3.8370000000000002</v>
      </c>
      <c r="M26">
        <v>20</v>
      </c>
      <c r="O26">
        <v>3.67</v>
      </c>
      <c r="P26">
        <v>0.26</v>
      </c>
      <c r="Q26">
        <v>3.7530000000000001</v>
      </c>
      <c r="R26">
        <v>0.26</v>
      </c>
      <c r="S26">
        <v>3.8370000000000002</v>
      </c>
      <c r="T26">
        <v>0.02</v>
      </c>
      <c r="V26">
        <v>3.67</v>
      </c>
      <c r="W26">
        <v>6740</v>
      </c>
      <c r="X26">
        <v>3.7530000000000001</v>
      </c>
      <c r="Y26">
        <v>6640</v>
      </c>
      <c r="Z26">
        <v>3.8370000000000002</v>
      </c>
      <c r="AA26">
        <v>7740</v>
      </c>
      <c r="AC26">
        <v>3.67</v>
      </c>
      <c r="AD26">
        <v>9</v>
      </c>
      <c r="AE26">
        <v>3.7530000000000001</v>
      </c>
      <c r="AF26">
        <v>6</v>
      </c>
      <c r="AG26">
        <v>3.8370000000000002</v>
      </c>
      <c r="AH26">
        <v>9</v>
      </c>
      <c r="AJ26">
        <v>3.67</v>
      </c>
      <c r="AK26">
        <v>6</v>
      </c>
      <c r="AL26">
        <v>3.7530000000000001</v>
      </c>
      <c r="AM26">
        <v>4</v>
      </c>
      <c r="AN26">
        <v>3.8370000000000002</v>
      </c>
      <c r="AO26">
        <v>4</v>
      </c>
      <c r="AQ26">
        <v>3.67</v>
      </c>
      <c r="AR26">
        <v>15</v>
      </c>
      <c r="AS26">
        <v>3.7530000000000001</v>
      </c>
      <c r="AT26">
        <v>10</v>
      </c>
      <c r="AU26">
        <v>3.8370000000000002</v>
      </c>
      <c r="AV26">
        <v>15</v>
      </c>
      <c r="AX26">
        <v>3.67</v>
      </c>
      <c r="AY26">
        <v>13</v>
      </c>
      <c r="AZ26">
        <v>3.7530000000000001</v>
      </c>
      <c r="BA26">
        <v>10</v>
      </c>
      <c r="BB26">
        <v>3.8370000000000002</v>
      </c>
      <c r="BC26">
        <v>10</v>
      </c>
      <c r="BE26">
        <v>3.67</v>
      </c>
      <c r="BF26">
        <v>131</v>
      </c>
      <c r="BG26">
        <v>3.7530000000000001</v>
      </c>
      <c r="BH26">
        <v>136</v>
      </c>
      <c r="BI26">
        <v>3.8370000000000002</v>
      </c>
      <c r="BJ26">
        <v>55</v>
      </c>
    </row>
    <row r="27" spans="1:62" x14ac:dyDescent="0.2">
      <c r="A27">
        <v>3.9209999999999998</v>
      </c>
      <c r="B27">
        <v>77</v>
      </c>
      <c r="C27">
        <v>4.0049999999999999</v>
      </c>
      <c r="D27">
        <v>32</v>
      </c>
      <c r="E27">
        <v>4.0890000000000004</v>
      </c>
      <c r="F27">
        <v>23</v>
      </c>
      <c r="H27">
        <v>3.9209999999999998</v>
      </c>
      <c r="I27">
        <v>14</v>
      </c>
      <c r="J27">
        <v>4.0049999999999999</v>
      </c>
      <c r="K27">
        <v>42</v>
      </c>
      <c r="L27">
        <v>4.0890000000000004</v>
      </c>
      <c r="M27">
        <v>29</v>
      </c>
      <c r="O27">
        <v>3.9209999999999998</v>
      </c>
      <c r="P27">
        <v>0.02</v>
      </c>
      <c r="Q27">
        <v>4.0049999999999999</v>
      </c>
      <c r="R27">
        <v>0.02</v>
      </c>
      <c r="S27">
        <v>4.0890000000000004</v>
      </c>
      <c r="T27">
        <v>0.02</v>
      </c>
      <c r="V27">
        <v>3.9209999999999998</v>
      </c>
      <c r="W27">
        <v>5940</v>
      </c>
      <c r="X27">
        <v>4.0049999999999999</v>
      </c>
      <c r="Y27">
        <v>12040</v>
      </c>
      <c r="Z27">
        <v>4.0890000000000004</v>
      </c>
      <c r="AA27">
        <v>12840</v>
      </c>
      <c r="AC27">
        <v>3.9209999999999998</v>
      </c>
      <c r="AD27">
        <v>4</v>
      </c>
      <c r="AE27">
        <v>4.0049999999999999</v>
      </c>
      <c r="AF27">
        <v>4</v>
      </c>
      <c r="AG27">
        <v>4.0890000000000004</v>
      </c>
      <c r="AH27">
        <v>4</v>
      </c>
      <c r="AJ27">
        <v>3.9209999999999998</v>
      </c>
      <c r="AK27">
        <v>17</v>
      </c>
      <c r="AL27">
        <v>4.0049999999999999</v>
      </c>
      <c r="AM27">
        <v>19</v>
      </c>
      <c r="AN27">
        <v>4.0890000000000004</v>
      </c>
      <c r="AO27">
        <v>7</v>
      </c>
      <c r="AQ27">
        <v>3.9209999999999998</v>
      </c>
      <c r="AR27">
        <v>22</v>
      </c>
      <c r="AS27">
        <v>4.0049999999999999</v>
      </c>
      <c r="AT27">
        <v>41</v>
      </c>
      <c r="AU27">
        <v>4.0890000000000004</v>
      </c>
      <c r="AV27">
        <v>32</v>
      </c>
      <c r="AX27">
        <v>3.9209999999999998</v>
      </c>
      <c r="AY27">
        <v>20</v>
      </c>
      <c r="AZ27">
        <v>4.0049999999999999</v>
      </c>
      <c r="BA27">
        <v>18</v>
      </c>
      <c r="BB27">
        <v>4.0890000000000004</v>
      </c>
      <c r="BC27">
        <v>13</v>
      </c>
      <c r="BE27">
        <v>3.9209999999999998</v>
      </c>
      <c r="BF27">
        <v>55</v>
      </c>
      <c r="BG27">
        <v>4.0049999999999999</v>
      </c>
      <c r="BH27">
        <v>245</v>
      </c>
      <c r="BI27">
        <v>4.0890000000000004</v>
      </c>
      <c r="BJ27">
        <v>106</v>
      </c>
    </row>
    <row r="28" spans="1:62" x14ac:dyDescent="0.2">
      <c r="A28">
        <v>4.1719999999999997</v>
      </c>
      <c r="B28">
        <v>24</v>
      </c>
      <c r="C28">
        <v>4.2560000000000002</v>
      </c>
      <c r="D28">
        <v>30</v>
      </c>
      <c r="E28">
        <v>4.34</v>
      </c>
      <c r="F28">
        <v>12</v>
      </c>
      <c r="H28">
        <v>4.1719999999999997</v>
      </c>
      <c r="I28">
        <v>7</v>
      </c>
      <c r="J28">
        <v>4.2560000000000002</v>
      </c>
      <c r="K28">
        <v>4</v>
      </c>
      <c r="L28">
        <v>4.34</v>
      </c>
      <c r="M28">
        <v>4</v>
      </c>
      <c r="O28">
        <v>4.1719999999999997</v>
      </c>
      <c r="P28">
        <v>0.2</v>
      </c>
      <c r="Q28">
        <v>4.2560000000000002</v>
      </c>
      <c r="R28">
        <v>0.26</v>
      </c>
      <c r="S28">
        <v>4.34</v>
      </c>
      <c r="T28">
        <v>0.02</v>
      </c>
      <c r="V28">
        <v>4.1719999999999997</v>
      </c>
      <c r="W28">
        <v>9840</v>
      </c>
      <c r="X28">
        <v>4.2560000000000002</v>
      </c>
      <c r="Y28">
        <v>10340</v>
      </c>
      <c r="Z28">
        <v>4.34</v>
      </c>
      <c r="AA28">
        <v>6740</v>
      </c>
      <c r="AC28">
        <v>4.1719999999999997</v>
      </c>
      <c r="AD28">
        <v>5</v>
      </c>
      <c r="AE28">
        <v>4.2560000000000002</v>
      </c>
      <c r="AF28">
        <v>5</v>
      </c>
      <c r="AG28">
        <v>4.34</v>
      </c>
      <c r="AH28">
        <v>2</v>
      </c>
      <c r="AJ28">
        <v>4.1719999999999997</v>
      </c>
      <c r="AK28">
        <v>3</v>
      </c>
      <c r="AL28">
        <v>4.2560000000000002</v>
      </c>
      <c r="AM28">
        <v>2</v>
      </c>
      <c r="AN28">
        <v>4.34</v>
      </c>
      <c r="AO28">
        <v>1</v>
      </c>
      <c r="AQ28">
        <v>4.1719999999999997</v>
      </c>
      <c r="AR28">
        <v>10</v>
      </c>
      <c r="AS28">
        <v>4.2560000000000002</v>
      </c>
      <c r="AT28">
        <v>6</v>
      </c>
      <c r="AU28">
        <v>4.34</v>
      </c>
      <c r="AV28">
        <v>0.5</v>
      </c>
      <c r="AX28">
        <v>4.1719999999999997</v>
      </c>
      <c r="AY28">
        <v>8</v>
      </c>
      <c r="AZ28">
        <v>4.2560000000000002</v>
      </c>
      <c r="BA28">
        <v>6</v>
      </c>
      <c r="BB28">
        <v>4.34</v>
      </c>
      <c r="BC28">
        <v>7</v>
      </c>
      <c r="BE28">
        <v>4.1719999999999997</v>
      </c>
      <c r="BF28">
        <v>109</v>
      </c>
      <c r="BG28">
        <v>4.2560000000000002</v>
      </c>
      <c r="BH28">
        <v>60</v>
      </c>
      <c r="BI28">
        <v>4.34</v>
      </c>
      <c r="BJ28">
        <v>41</v>
      </c>
    </row>
    <row r="29" spans="1:62" x14ac:dyDescent="0.2">
      <c r="A29">
        <v>4.4130000000000003</v>
      </c>
      <c r="B29">
        <v>48</v>
      </c>
      <c r="C29">
        <v>4.4859999999999998</v>
      </c>
      <c r="D29">
        <v>62</v>
      </c>
      <c r="E29">
        <v>4.5590000000000002</v>
      </c>
      <c r="F29">
        <v>18</v>
      </c>
      <c r="H29">
        <v>4.4130000000000003</v>
      </c>
      <c r="I29">
        <v>13</v>
      </c>
      <c r="J29">
        <v>4.4859999999999998</v>
      </c>
      <c r="K29">
        <v>25</v>
      </c>
      <c r="L29">
        <v>4.5590000000000002</v>
      </c>
      <c r="M29">
        <v>17</v>
      </c>
      <c r="O29">
        <v>4.4130000000000003</v>
      </c>
      <c r="P29">
        <v>0.2</v>
      </c>
      <c r="Q29">
        <v>4.4859999999999998</v>
      </c>
      <c r="R29">
        <v>0.26</v>
      </c>
      <c r="S29">
        <v>4.5590000000000002</v>
      </c>
      <c r="T29">
        <v>0.03</v>
      </c>
      <c r="V29">
        <v>4.4130000000000003</v>
      </c>
      <c r="W29">
        <v>8640</v>
      </c>
      <c r="X29">
        <v>4.4859999999999998</v>
      </c>
      <c r="Y29">
        <v>7040</v>
      </c>
      <c r="Z29">
        <v>4.5590000000000002</v>
      </c>
      <c r="AA29">
        <v>18940</v>
      </c>
      <c r="AC29">
        <v>4.4130000000000003</v>
      </c>
      <c r="AD29">
        <v>5</v>
      </c>
      <c r="AE29">
        <v>4.4859999999999998</v>
      </c>
      <c r="AF29">
        <v>11</v>
      </c>
      <c r="AG29">
        <v>4.5590000000000002</v>
      </c>
      <c r="AH29">
        <v>3</v>
      </c>
      <c r="AJ29">
        <v>4.4130000000000003</v>
      </c>
      <c r="AK29">
        <v>7</v>
      </c>
      <c r="AL29">
        <v>4.4859999999999998</v>
      </c>
      <c r="AM29">
        <v>13</v>
      </c>
      <c r="AN29">
        <v>4.5590000000000002</v>
      </c>
      <c r="AO29">
        <v>6</v>
      </c>
      <c r="AQ29">
        <v>4.4130000000000003</v>
      </c>
      <c r="AR29">
        <v>6</v>
      </c>
      <c r="AS29">
        <v>4.4859999999999998</v>
      </c>
      <c r="AT29">
        <v>31</v>
      </c>
      <c r="AU29">
        <v>4.5590000000000002</v>
      </c>
      <c r="AV29">
        <v>19</v>
      </c>
      <c r="AX29">
        <v>4.4130000000000003</v>
      </c>
      <c r="AY29">
        <v>18</v>
      </c>
      <c r="AZ29">
        <v>4.4859999999999998</v>
      </c>
      <c r="BA29">
        <v>17</v>
      </c>
      <c r="BB29">
        <v>4.5590000000000002</v>
      </c>
      <c r="BC29">
        <v>7</v>
      </c>
      <c r="BE29">
        <v>4.4130000000000003</v>
      </c>
      <c r="BF29">
        <v>49</v>
      </c>
      <c r="BG29">
        <v>4.4859999999999998</v>
      </c>
      <c r="BH29">
        <v>112</v>
      </c>
      <c r="BI29">
        <v>4.5590000000000002</v>
      </c>
      <c r="BJ29">
        <v>136</v>
      </c>
    </row>
    <row r="30" spans="1:62" x14ac:dyDescent="0.2">
      <c r="A30">
        <v>4.6319999999999997</v>
      </c>
      <c r="B30">
        <v>19</v>
      </c>
      <c r="C30">
        <v>4.7050000000000001</v>
      </c>
      <c r="D30">
        <v>28</v>
      </c>
      <c r="E30">
        <v>4.7770000000000001</v>
      </c>
      <c r="F30">
        <v>55</v>
      </c>
      <c r="H30">
        <v>4.6319999999999997</v>
      </c>
      <c r="I30">
        <v>5</v>
      </c>
      <c r="J30">
        <v>4.7050000000000001</v>
      </c>
      <c r="K30">
        <v>8</v>
      </c>
      <c r="L30">
        <v>4.7770000000000001</v>
      </c>
      <c r="M30">
        <v>65</v>
      </c>
      <c r="O30">
        <v>4.6319999999999997</v>
      </c>
      <c r="P30">
        <v>0.03</v>
      </c>
      <c r="Q30">
        <v>4.7050000000000001</v>
      </c>
      <c r="R30">
        <v>0.03</v>
      </c>
      <c r="S30">
        <v>4.7770000000000001</v>
      </c>
      <c r="T30">
        <v>0.37</v>
      </c>
      <c r="V30">
        <v>4.6319999999999997</v>
      </c>
      <c r="W30">
        <v>5040</v>
      </c>
      <c r="X30">
        <v>4.7050000000000001</v>
      </c>
      <c r="Y30">
        <v>11240</v>
      </c>
      <c r="Z30">
        <v>4.7770000000000001</v>
      </c>
      <c r="AA30">
        <v>5740</v>
      </c>
      <c r="AC30">
        <v>4.6319999999999997</v>
      </c>
      <c r="AD30">
        <v>2</v>
      </c>
      <c r="AE30">
        <v>4.7050000000000001</v>
      </c>
      <c r="AF30">
        <v>2</v>
      </c>
      <c r="AG30">
        <v>4.7770000000000001</v>
      </c>
      <c r="AH30">
        <v>63</v>
      </c>
      <c r="AJ30">
        <v>4.6319999999999997</v>
      </c>
      <c r="AK30">
        <v>4</v>
      </c>
      <c r="AL30">
        <v>4.7050000000000001</v>
      </c>
      <c r="AM30">
        <v>6</v>
      </c>
      <c r="AN30">
        <v>4.7770000000000001</v>
      </c>
      <c r="AO30">
        <v>9</v>
      </c>
      <c r="AQ30">
        <v>4.6319999999999997</v>
      </c>
      <c r="AR30">
        <v>6</v>
      </c>
      <c r="AS30">
        <v>4.7050000000000001</v>
      </c>
      <c r="AT30">
        <v>8</v>
      </c>
      <c r="AU30">
        <v>4.7770000000000001</v>
      </c>
      <c r="AV30">
        <v>76</v>
      </c>
      <c r="AX30">
        <v>4.6319999999999997</v>
      </c>
      <c r="AY30">
        <v>5</v>
      </c>
      <c r="AZ30">
        <v>4.7050000000000001</v>
      </c>
      <c r="BA30">
        <v>11</v>
      </c>
      <c r="BB30">
        <v>4.7770000000000001</v>
      </c>
      <c r="BC30">
        <v>16</v>
      </c>
      <c r="BE30">
        <v>4.6319999999999997</v>
      </c>
      <c r="BF30">
        <v>63</v>
      </c>
      <c r="BG30">
        <v>4.7050000000000001</v>
      </c>
      <c r="BH30">
        <v>49</v>
      </c>
      <c r="BI30">
        <v>4.7770000000000001</v>
      </c>
      <c r="BJ30">
        <v>74</v>
      </c>
    </row>
    <row r="31" spans="1:62" x14ac:dyDescent="0.2">
      <c r="A31">
        <v>4.8499999999999996</v>
      </c>
      <c r="B31">
        <v>40</v>
      </c>
      <c r="C31">
        <v>4.9119999999999999</v>
      </c>
      <c r="D31">
        <v>81</v>
      </c>
      <c r="E31">
        <v>4.9729999999999999</v>
      </c>
      <c r="F31">
        <v>41</v>
      </c>
      <c r="H31">
        <v>4.8499999999999996</v>
      </c>
      <c r="I31">
        <v>23</v>
      </c>
      <c r="J31">
        <v>4.9119999999999999</v>
      </c>
      <c r="K31">
        <v>37</v>
      </c>
      <c r="L31">
        <v>4.9729999999999999</v>
      </c>
      <c r="M31">
        <v>13</v>
      </c>
      <c r="O31">
        <v>4.8499999999999996</v>
      </c>
      <c r="P31">
        <v>0.03</v>
      </c>
      <c r="Q31">
        <v>4.9119999999999999</v>
      </c>
      <c r="R31">
        <v>0.03</v>
      </c>
      <c r="S31">
        <v>4.9729999999999999</v>
      </c>
      <c r="T31">
        <v>0.36</v>
      </c>
      <c r="V31">
        <v>4.8499999999999996</v>
      </c>
      <c r="W31">
        <v>4840</v>
      </c>
      <c r="X31">
        <v>4.9119999999999999</v>
      </c>
      <c r="Y31">
        <v>11140</v>
      </c>
      <c r="Z31">
        <v>4.9729999999999999</v>
      </c>
      <c r="AA31">
        <v>8140</v>
      </c>
      <c r="AC31">
        <v>4.8499999999999996</v>
      </c>
      <c r="AD31">
        <v>3</v>
      </c>
      <c r="AE31">
        <v>4.9119999999999999</v>
      </c>
      <c r="AF31">
        <v>6</v>
      </c>
      <c r="AG31">
        <v>4.9729999999999999</v>
      </c>
      <c r="AH31">
        <v>11</v>
      </c>
      <c r="AJ31">
        <v>4.8499999999999996</v>
      </c>
      <c r="AK31">
        <v>11</v>
      </c>
      <c r="AL31">
        <v>4.9119999999999999</v>
      </c>
      <c r="AM31">
        <v>30</v>
      </c>
      <c r="AN31">
        <v>4.9729999999999999</v>
      </c>
      <c r="AO31">
        <v>5</v>
      </c>
      <c r="AQ31">
        <v>4.8499999999999996</v>
      </c>
      <c r="AR31">
        <v>21</v>
      </c>
      <c r="AS31">
        <v>4.9119999999999999</v>
      </c>
      <c r="AT31">
        <v>33</v>
      </c>
      <c r="AU31">
        <v>4.9729999999999999</v>
      </c>
      <c r="AV31">
        <v>15</v>
      </c>
      <c r="AX31">
        <v>4.8499999999999996</v>
      </c>
      <c r="AY31">
        <v>11</v>
      </c>
      <c r="AZ31">
        <v>4.9119999999999999</v>
      </c>
      <c r="BA31">
        <v>12</v>
      </c>
      <c r="BB31">
        <v>4.9729999999999999</v>
      </c>
      <c r="BC31">
        <v>15</v>
      </c>
      <c r="BE31">
        <v>4.8499999999999996</v>
      </c>
      <c r="BF31">
        <v>109</v>
      </c>
      <c r="BG31">
        <v>4.9119999999999999</v>
      </c>
      <c r="BH31">
        <v>272</v>
      </c>
      <c r="BI31">
        <v>4.9729999999999999</v>
      </c>
      <c r="BJ31">
        <v>101</v>
      </c>
    </row>
    <row r="32" spans="1:62" x14ac:dyDescent="0.2">
      <c r="A32">
        <v>5.0339999999999998</v>
      </c>
      <c r="B32">
        <v>27</v>
      </c>
      <c r="C32">
        <v>5.0949999999999998</v>
      </c>
      <c r="D32">
        <v>47</v>
      </c>
      <c r="E32">
        <v>5.157</v>
      </c>
      <c r="F32">
        <v>24</v>
      </c>
      <c r="H32">
        <v>5.0339999999999998</v>
      </c>
      <c r="I32">
        <v>16</v>
      </c>
      <c r="J32">
        <v>5.0949999999999998</v>
      </c>
      <c r="K32">
        <v>16</v>
      </c>
      <c r="L32">
        <v>5.157</v>
      </c>
      <c r="M32">
        <v>45</v>
      </c>
      <c r="O32">
        <v>5.0339999999999998</v>
      </c>
      <c r="P32">
        <v>0.33</v>
      </c>
      <c r="Q32">
        <v>5.0949999999999998</v>
      </c>
      <c r="R32">
        <v>0.03</v>
      </c>
      <c r="S32">
        <v>5.157</v>
      </c>
      <c r="T32">
        <v>0.03</v>
      </c>
      <c r="V32">
        <v>5.0339999999999998</v>
      </c>
      <c r="W32">
        <v>9240</v>
      </c>
      <c r="X32">
        <v>5.0949999999999998</v>
      </c>
      <c r="Y32">
        <v>5040</v>
      </c>
      <c r="Z32">
        <v>5.157</v>
      </c>
      <c r="AA32">
        <v>8740</v>
      </c>
      <c r="AC32">
        <v>5.0339999999999998</v>
      </c>
      <c r="AD32">
        <v>8</v>
      </c>
      <c r="AE32">
        <v>5.0949999999999998</v>
      </c>
      <c r="AF32">
        <v>2</v>
      </c>
      <c r="AG32">
        <v>5.157</v>
      </c>
      <c r="AH32">
        <v>6</v>
      </c>
      <c r="AJ32">
        <v>5.0339999999999998</v>
      </c>
      <c r="AK32">
        <v>3</v>
      </c>
      <c r="AL32">
        <v>5.0949999999999998</v>
      </c>
      <c r="AM32">
        <v>10</v>
      </c>
      <c r="AN32">
        <v>5.157</v>
      </c>
      <c r="AO32">
        <v>10</v>
      </c>
      <c r="AQ32">
        <v>5.0339999999999998</v>
      </c>
      <c r="AR32">
        <v>8</v>
      </c>
      <c r="AS32">
        <v>5.0949999999999998</v>
      </c>
      <c r="AT32">
        <v>13</v>
      </c>
      <c r="AU32">
        <v>5.157</v>
      </c>
      <c r="AV32">
        <v>57</v>
      </c>
      <c r="AX32">
        <v>5.0339999999999998</v>
      </c>
      <c r="AY32">
        <v>25</v>
      </c>
      <c r="AZ32">
        <v>5.0949999999999998</v>
      </c>
      <c r="BA32">
        <v>19</v>
      </c>
      <c r="BB32">
        <v>5.157</v>
      </c>
      <c r="BC32">
        <v>24</v>
      </c>
      <c r="BE32">
        <v>5.0339999999999998</v>
      </c>
      <c r="BF32">
        <v>74</v>
      </c>
      <c r="BG32">
        <v>5.0949999999999998</v>
      </c>
      <c r="BH32">
        <v>87</v>
      </c>
      <c r="BI32">
        <v>5.157</v>
      </c>
      <c r="BJ32">
        <v>166</v>
      </c>
    </row>
    <row r="33" spans="1:62" x14ac:dyDescent="0.2">
      <c r="A33">
        <v>5.218</v>
      </c>
      <c r="B33">
        <v>49</v>
      </c>
      <c r="C33">
        <v>5.2789999999999999</v>
      </c>
      <c r="D33">
        <v>30</v>
      </c>
      <c r="E33">
        <v>5.3410000000000002</v>
      </c>
      <c r="F33">
        <v>12</v>
      </c>
      <c r="H33">
        <v>5.218</v>
      </c>
      <c r="I33">
        <v>44</v>
      </c>
      <c r="J33">
        <v>5.2789999999999999</v>
      </c>
      <c r="K33">
        <v>16</v>
      </c>
      <c r="L33">
        <v>5.3410000000000002</v>
      </c>
      <c r="M33">
        <v>7</v>
      </c>
      <c r="O33">
        <v>5.218</v>
      </c>
      <c r="P33">
        <v>0.03</v>
      </c>
      <c r="Q33">
        <v>5.2789999999999999</v>
      </c>
      <c r="R33">
        <v>0.03</v>
      </c>
      <c r="S33">
        <v>5.3410000000000002</v>
      </c>
      <c r="T33">
        <v>0.03</v>
      </c>
      <c r="V33">
        <v>5.218</v>
      </c>
      <c r="W33">
        <v>6540</v>
      </c>
      <c r="X33">
        <v>5.2789999999999999</v>
      </c>
      <c r="Y33">
        <v>7940</v>
      </c>
      <c r="Z33">
        <v>5.3410000000000002</v>
      </c>
      <c r="AA33">
        <v>9040</v>
      </c>
      <c r="AC33">
        <v>5.218</v>
      </c>
      <c r="AD33">
        <v>8</v>
      </c>
      <c r="AE33">
        <v>5.2789999999999999</v>
      </c>
      <c r="AF33">
        <v>2</v>
      </c>
      <c r="AG33">
        <v>5.3410000000000002</v>
      </c>
      <c r="AH33">
        <v>1</v>
      </c>
      <c r="AJ33">
        <v>5.218</v>
      </c>
      <c r="AK33">
        <v>13</v>
      </c>
      <c r="AL33">
        <v>5.2789999999999999</v>
      </c>
      <c r="AM33">
        <v>7</v>
      </c>
      <c r="AN33">
        <v>5.3410000000000002</v>
      </c>
      <c r="AO33">
        <v>1</v>
      </c>
      <c r="AQ33">
        <v>5.218</v>
      </c>
      <c r="AR33">
        <v>40</v>
      </c>
      <c r="AS33">
        <v>5.2789999999999999</v>
      </c>
      <c r="AT33">
        <v>2</v>
      </c>
      <c r="AU33">
        <v>5.3410000000000002</v>
      </c>
      <c r="AV33">
        <v>2</v>
      </c>
      <c r="AX33">
        <v>5.218</v>
      </c>
      <c r="AY33">
        <v>20</v>
      </c>
      <c r="AZ33">
        <v>5.2789999999999999</v>
      </c>
      <c r="BA33">
        <v>18</v>
      </c>
      <c r="BB33">
        <v>5.3410000000000002</v>
      </c>
      <c r="BC33">
        <v>12</v>
      </c>
      <c r="BE33">
        <v>5.218</v>
      </c>
      <c r="BF33">
        <v>158</v>
      </c>
      <c r="BG33">
        <v>5.2789999999999999</v>
      </c>
      <c r="BH33">
        <v>60</v>
      </c>
      <c r="BI33">
        <v>5.3410000000000002</v>
      </c>
      <c r="BJ33">
        <v>30</v>
      </c>
    </row>
    <row r="34" spans="1:62" x14ac:dyDescent="0.2">
      <c r="A34">
        <v>5.3869999999999996</v>
      </c>
      <c r="B34">
        <v>11</v>
      </c>
      <c r="C34">
        <v>5.4329999999999998</v>
      </c>
      <c r="D34">
        <v>33</v>
      </c>
      <c r="E34">
        <v>5.48</v>
      </c>
      <c r="F34">
        <v>55</v>
      </c>
      <c r="H34">
        <v>5.3869999999999996</v>
      </c>
      <c r="I34">
        <v>6</v>
      </c>
      <c r="J34">
        <v>5.4329999999999998</v>
      </c>
      <c r="K34">
        <v>47</v>
      </c>
      <c r="L34">
        <v>5.48</v>
      </c>
      <c r="M34">
        <v>47</v>
      </c>
      <c r="O34">
        <v>5.3869999999999996</v>
      </c>
      <c r="P34">
        <v>0.03</v>
      </c>
      <c r="Q34">
        <v>5.4329999999999998</v>
      </c>
      <c r="R34">
        <v>0.03</v>
      </c>
      <c r="S34">
        <v>5.48</v>
      </c>
      <c r="T34">
        <v>0.03</v>
      </c>
      <c r="V34">
        <v>5.3869999999999996</v>
      </c>
      <c r="W34">
        <v>7540</v>
      </c>
      <c r="X34">
        <v>5.4329999999999998</v>
      </c>
      <c r="Y34">
        <v>10140</v>
      </c>
      <c r="Z34">
        <v>5.48</v>
      </c>
      <c r="AA34">
        <v>12340</v>
      </c>
      <c r="AC34">
        <v>5.3869999999999996</v>
      </c>
      <c r="AD34">
        <v>1</v>
      </c>
      <c r="AE34">
        <v>5.4329999999999998</v>
      </c>
      <c r="AF34">
        <v>76</v>
      </c>
      <c r="AG34">
        <v>5.48</v>
      </c>
      <c r="AH34">
        <v>9</v>
      </c>
      <c r="AJ34">
        <v>5.3869999999999996</v>
      </c>
      <c r="AK34">
        <v>1</v>
      </c>
      <c r="AL34">
        <v>5.4329999999999998</v>
      </c>
      <c r="AM34">
        <v>4</v>
      </c>
      <c r="AN34">
        <v>5.48</v>
      </c>
      <c r="AO34">
        <v>22</v>
      </c>
      <c r="AQ34">
        <v>5.3869999999999996</v>
      </c>
      <c r="AR34">
        <v>2</v>
      </c>
      <c r="AS34">
        <v>5.4329999999999998</v>
      </c>
      <c r="AT34">
        <v>63</v>
      </c>
      <c r="AU34">
        <v>5.48</v>
      </c>
      <c r="AV34">
        <v>64</v>
      </c>
      <c r="AX34">
        <v>5.3869999999999996</v>
      </c>
      <c r="AY34">
        <v>9</v>
      </c>
      <c r="AZ34">
        <v>5.4329999999999998</v>
      </c>
      <c r="BA34">
        <v>11</v>
      </c>
      <c r="BB34">
        <v>5.48</v>
      </c>
      <c r="BC34">
        <v>11</v>
      </c>
      <c r="BE34">
        <v>5.3869999999999996</v>
      </c>
      <c r="BF34">
        <v>30</v>
      </c>
      <c r="BG34">
        <v>5.4329999999999998</v>
      </c>
      <c r="BH34">
        <v>41</v>
      </c>
      <c r="BI34">
        <v>5.48</v>
      </c>
      <c r="BJ34">
        <v>245</v>
      </c>
    </row>
    <row r="35" spans="1:62" x14ac:dyDescent="0.2">
      <c r="A35">
        <v>5.5259999999999998</v>
      </c>
      <c r="B35">
        <v>12</v>
      </c>
      <c r="C35">
        <v>5.5720000000000001</v>
      </c>
      <c r="D35">
        <v>31</v>
      </c>
      <c r="E35">
        <v>5.6180000000000003</v>
      </c>
      <c r="F35">
        <v>23</v>
      </c>
      <c r="H35">
        <v>5.5259999999999998</v>
      </c>
      <c r="I35">
        <v>25</v>
      </c>
      <c r="J35">
        <v>5.5720000000000001</v>
      </c>
      <c r="K35">
        <v>14</v>
      </c>
      <c r="L35">
        <v>5.6180000000000003</v>
      </c>
      <c r="M35">
        <v>6</v>
      </c>
      <c r="O35">
        <v>5.5259999999999998</v>
      </c>
      <c r="P35">
        <v>0.03</v>
      </c>
      <c r="Q35">
        <v>5.5720000000000001</v>
      </c>
      <c r="R35">
        <v>0.43</v>
      </c>
      <c r="S35">
        <v>5.6180000000000003</v>
      </c>
      <c r="T35">
        <v>0.03</v>
      </c>
      <c r="V35">
        <v>5.5259999999999998</v>
      </c>
      <c r="W35">
        <v>7040</v>
      </c>
      <c r="X35">
        <v>5.5720000000000001</v>
      </c>
      <c r="Y35">
        <v>6840</v>
      </c>
      <c r="Z35">
        <v>5.6180000000000003</v>
      </c>
      <c r="AA35">
        <v>6440</v>
      </c>
      <c r="AC35">
        <v>5.5259999999999998</v>
      </c>
      <c r="AD35">
        <v>3</v>
      </c>
      <c r="AE35">
        <v>5.5720000000000001</v>
      </c>
      <c r="AF35">
        <v>6</v>
      </c>
      <c r="AG35">
        <v>5.6180000000000003</v>
      </c>
      <c r="AH35">
        <v>1</v>
      </c>
      <c r="AJ35">
        <v>5.5259999999999998</v>
      </c>
      <c r="AK35">
        <v>6</v>
      </c>
      <c r="AL35">
        <v>5.5720000000000001</v>
      </c>
      <c r="AM35">
        <v>5</v>
      </c>
      <c r="AN35">
        <v>5.6180000000000003</v>
      </c>
      <c r="AO35">
        <v>3</v>
      </c>
      <c r="AQ35">
        <v>5.5259999999999998</v>
      </c>
      <c r="AR35">
        <v>24</v>
      </c>
      <c r="AS35">
        <v>5.5720000000000001</v>
      </c>
      <c r="AT35">
        <v>17</v>
      </c>
      <c r="AU35">
        <v>5.6180000000000003</v>
      </c>
      <c r="AV35">
        <v>14</v>
      </c>
      <c r="AX35">
        <v>5.5259999999999998</v>
      </c>
      <c r="AY35">
        <v>4</v>
      </c>
      <c r="AZ35">
        <v>5.5720000000000001</v>
      </c>
      <c r="BA35">
        <v>7</v>
      </c>
      <c r="BB35">
        <v>5.6180000000000003</v>
      </c>
      <c r="BC35">
        <v>3</v>
      </c>
      <c r="BE35">
        <v>5.5259999999999998</v>
      </c>
      <c r="BF35">
        <v>74</v>
      </c>
      <c r="BG35">
        <v>5.5720000000000001</v>
      </c>
      <c r="BH35">
        <v>112</v>
      </c>
      <c r="BI35">
        <v>5.6180000000000003</v>
      </c>
      <c r="BJ35">
        <v>33</v>
      </c>
    </row>
    <row r="36" spans="1:62" x14ac:dyDescent="0.2">
      <c r="A36">
        <v>5.665</v>
      </c>
      <c r="B36">
        <v>27</v>
      </c>
      <c r="C36">
        <v>5.7110000000000003</v>
      </c>
      <c r="D36">
        <v>60</v>
      </c>
      <c r="E36">
        <v>5.76</v>
      </c>
      <c r="F36">
        <v>30</v>
      </c>
      <c r="H36">
        <v>5.665</v>
      </c>
      <c r="I36">
        <v>19</v>
      </c>
      <c r="J36">
        <v>5.7110000000000003</v>
      </c>
      <c r="K36">
        <v>36</v>
      </c>
      <c r="L36">
        <v>5.76</v>
      </c>
      <c r="M36">
        <v>26</v>
      </c>
      <c r="O36">
        <v>5.665</v>
      </c>
      <c r="P36">
        <v>0.03</v>
      </c>
      <c r="Q36">
        <v>5.7110000000000003</v>
      </c>
      <c r="R36">
        <v>0.03</v>
      </c>
      <c r="S36">
        <v>5.76</v>
      </c>
      <c r="T36">
        <v>0.03</v>
      </c>
      <c r="V36">
        <v>5.665</v>
      </c>
      <c r="W36">
        <v>5940</v>
      </c>
      <c r="X36">
        <v>5.7110000000000003</v>
      </c>
      <c r="Y36">
        <v>12440</v>
      </c>
      <c r="Z36">
        <v>5.76</v>
      </c>
      <c r="AA36">
        <v>4940</v>
      </c>
      <c r="AC36">
        <v>5.665</v>
      </c>
      <c r="AD36">
        <v>2</v>
      </c>
      <c r="AE36">
        <v>5.7110000000000003</v>
      </c>
      <c r="AF36">
        <v>2</v>
      </c>
      <c r="AG36">
        <v>5.76</v>
      </c>
      <c r="AH36">
        <v>9</v>
      </c>
      <c r="AJ36">
        <v>5.665</v>
      </c>
      <c r="AK36">
        <v>8</v>
      </c>
      <c r="AL36">
        <v>5.7110000000000003</v>
      </c>
      <c r="AM36">
        <v>14</v>
      </c>
      <c r="AN36">
        <v>5.76</v>
      </c>
      <c r="AO36">
        <v>9</v>
      </c>
      <c r="AQ36">
        <v>5.665</v>
      </c>
      <c r="AR36">
        <v>33</v>
      </c>
      <c r="AS36">
        <v>5.7110000000000003</v>
      </c>
      <c r="AT36">
        <v>41</v>
      </c>
      <c r="AU36">
        <v>5.76</v>
      </c>
      <c r="AV36">
        <v>27</v>
      </c>
      <c r="AX36">
        <v>5.665</v>
      </c>
      <c r="AY36">
        <v>5</v>
      </c>
      <c r="AZ36">
        <v>5.7110000000000003</v>
      </c>
      <c r="BA36">
        <v>10</v>
      </c>
      <c r="BB36">
        <v>5.76</v>
      </c>
      <c r="BC36">
        <v>11</v>
      </c>
      <c r="BE36">
        <v>5.665</v>
      </c>
      <c r="BF36">
        <v>74</v>
      </c>
      <c r="BG36">
        <v>5.7110000000000003</v>
      </c>
      <c r="BH36">
        <v>93</v>
      </c>
      <c r="BI36">
        <v>5.76</v>
      </c>
      <c r="BJ36">
        <v>109</v>
      </c>
    </row>
    <row r="37" spans="1:62" x14ac:dyDescent="0.2">
      <c r="A37">
        <v>5.8079999999999998</v>
      </c>
      <c r="B37">
        <v>8</v>
      </c>
      <c r="C37">
        <v>5.8570000000000002</v>
      </c>
      <c r="D37">
        <v>8</v>
      </c>
      <c r="E37">
        <v>5.9050000000000002</v>
      </c>
      <c r="F37">
        <v>25</v>
      </c>
      <c r="H37">
        <v>5.8079999999999998</v>
      </c>
      <c r="I37">
        <v>20</v>
      </c>
      <c r="J37">
        <v>5.8570000000000002</v>
      </c>
      <c r="K37">
        <v>20</v>
      </c>
      <c r="L37">
        <v>5.9050000000000002</v>
      </c>
      <c r="M37">
        <v>17</v>
      </c>
      <c r="O37">
        <v>5.8079999999999998</v>
      </c>
      <c r="P37">
        <v>0.03</v>
      </c>
      <c r="Q37">
        <v>5.8570000000000002</v>
      </c>
      <c r="R37">
        <v>0.03</v>
      </c>
      <c r="S37">
        <v>5.9050000000000002</v>
      </c>
      <c r="T37">
        <v>0.03</v>
      </c>
      <c r="V37">
        <v>5.8079999999999998</v>
      </c>
      <c r="W37">
        <v>13140</v>
      </c>
      <c r="X37">
        <v>5.8570000000000002</v>
      </c>
      <c r="Y37">
        <v>9740</v>
      </c>
      <c r="Z37">
        <v>5.9050000000000002</v>
      </c>
      <c r="AA37">
        <v>6540</v>
      </c>
      <c r="AC37">
        <v>5.8079999999999998</v>
      </c>
      <c r="AD37">
        <v>2</v>
      </c>
      <c r="AE37">
        <v>5.8570000000000002</v>
      </c>
      <c r="AF37">
        <v>2</v>
      </c>
      <c r="AG37">
        <v>5.9050000000000002</v>
      </c>
      <c r="AH37">
        <v>5</v>
      </c>
      <c r="AJ37">
        <v>5.8079999999999998</v>
      </c>
      <c r="AK37">
        <v>5</v>
      </c>
      <c r="AL37">
        <v>5.8570000000000002</v>
      </c>
      <c r="AM37">
        <v>5</v>
      </c>
      <c r="AN37">
        <v>5.9050000000000002</v>
      </c>
      <c r="AO37">
        <v>4</v>
      </c>
      <c r="AQ37">
        <v>5.8079999999999998</v>
      </c>
      <c r="AR37">
        <v>23</v>
      </c>
      <c r="AS37">
        <v>5.8570000000000002</v>
      </c>
      <c r="AT37">
        <v>24</v>
      </c>
      <c r="AU37">
        <v>5.9050000000000002</v>
      </c>
      <c r="AV37">
        <v>15</v>
      </c>
      <c r="AX37">
        <v>5.8079999999999998</v>
      </c>
      <c r="AY37">
        <v>7</v>
      </c>
      <c r="AZ37">
        <v>5.8570000000000002</v>
      </c>
      <c r="BA37">
        <v>6</v>
      </c>
      <c r="BB37">
        <v>5.9050000000000002</v>
      </c>
      <c r="BC37">
        <v>8</v>
      </c>
      <c r="BE37">
        <v>5.8079999999999998</v>
      </c>
      <c r="BF37">
        <v>144</v>
      </c>
      <c r="BG37">
        <v>5.8570000000000002</v>
      </c>
      <c r="BH37">
        <v>87</v>
      </c>
      <c r="BI37">
        <v>5.9050000000000002</v>
      </c>
      <c r="BJ37">
        <v>77</v>
      </c>
    </row>
    <row r="38" spans="1:62" x14ac:dyDescent="0.2">
      <c r="A38">
        <v>5.9539999999999997</v>
      </c>
      <c r="B38">
        <v>28</v>
      </c>
      <c r="C38">
        <v>6.0019999999999998</v>
      </c>
      <c r="D38">
        <v>32</v>
      </c>
      <c r="E38">
        <v>6.0510000000000002</v>
      </c>
      <c r="F38">
        <v>23</v>
      </c>
      <c r="H38">
        <v>5.9539999999999997</v>
      </c>
      <c r="I38">
        <v>55</v>
      </c>
      <c r="J38">
        <v>6.0019999999999998</v>
      </c>
      <c r="K38">
        <v>12</v>
      </c>
      <c r="L38">
        <v>6.0510000000000002</v>
      </c>
      <c r="M38">
        <v>24</v>
      </c>
      <c r="O38">
        <v>5.9539999999999997</v>
      </c>
      <c r="P38">
        <v>0.03</v>
      </c>
      <c r="Q38">
        <v>6.0019999999999998</v>
      </c>
      <c r="R38">
        <v>0.03</v>
      </c>
      <c r="S38">
        <v>6.0510000000000002</v>
      </c>
      <c r="T38">
        <v>0.03</v>
      </c>
      <c r="V38">
        <v>5.9539999999999997</v>
      </c>
      <c r="W38">
        <v>13240</v>
      </c>
      <c r="X38">
        <v>6.0019999999999998</v>
      </c>
      <c r="Y38">
        <v>9440</v>
      </c>
      <c r="Z38">
        <v>6.0510000000000002</v>
      </c>
      <c r="AA38">
        <v>9240</v>
      </c>
      <c r="AC38">
        <v>5.9539999999999997</v>
      </c>
      <c r="AD38">
        <v>35</v>
      </c>
      <c r="AE38">
        <v>6.0019999999999998</v>
      </c>
      <c r="AF38">
        <v>7</v>
      </c>
      <c r="AG38">
        <v>6.0510000000000002</v>
      </c>
      <c r="AH38">
        <v>2</v>
      </c>
      <c r="AJ38">
        <v>5.9539999999999997</v>
      </c>
      <c r="AK38">
        <v>4</v>
      </c>
      <c r="AL38">
        <v>6.0019999999999998</v>
      </c>
      <c r="AM38">
        <v>6</v>
      </c>
      <c r="AN38">
        <v>6.0510000000000002</v>
      </c>
      <c r="AO38">
        <v>8</v>
      </c>
      <c r="AQ38">
        <v>5.9539999999999997</v>
      </c>
      <c r="AR38">
        <v>50</v>
      </c>
      <c r="AS38">
        <v>6.0019999999999998</v>
      </c>
      <c r="AT38">
        <v>10</v>
      </c>
      <c r="AU38">
        <v>6.0510000000000002</v>
      </c>
      <c r="AV38">
        <v>20</v>
      </c>
      <c r="AX38">
        <v>5.9539999999999997</v>
      </c>
      <c r="AY38">
        <v>13</v>
      </c>
      <c r="AZ38">
        <v>6.0019999999999998</v>
      </c>
      <c r="BA38">
        <v>17</v>
      </c>
      <c r="BB38">
        <v>6.0510000000000002</v>
      </c>
      <c r="BC38">
        <v>16</v>
      </c>
      <c r="BE38">
        <v>5.9539999999999997</v>
      </c>
      <c r="BF38">
        <v>82</v>
      </c>
      <c r="BG38">
        <v>6.0019999999999998</v>
      </c>
      <c r="BH38">
        <v>71</v>
      </c>
      <c r="BI38">
        <v>6.0510000000000002</v>
      </c>
      <c r="BJ38">
        <v>101</v>
      </c>
    </row>
    <row r="39" spans="1:62" x14ac:dyDescent="0.2">
      <c r="A39">
        <v>6.0990000000000002</v>
      </c>
      <c r="B39">
        <v>29</v>
      </c>
      <c r="C39">
        <v>6.1479999999999997</v>
      </c>
      <c r="D39">
        <v>15</v>
      </c>
      <c r="E39">
        <v>6.1959999999999997</v>
      </c>
      <c r="F39">
        <v>14</v>
      </c>
      <c r="H39">
        <v>6.0990000000000002</v>
      </c>
      <c r="I39">
        <v>18</v>
      </c>
      <c r="J39">
        <v>6.1479999999999997</v>
      </c>
      <c r="K39">
        <v>7</v>
      </c>
      <c r="L39">
        <v>6.1959999999999997</v>
      </c>
      <c r="M39">
        <v>8</v>
      </c>
      <c r="O39">
        <v>6.0990000000000002</v>
      </c>
      <c r="P39">
        <v>0.03</v>
      </c>
      <c r="Q39">
        <v>6.1479999999999997</v>
      </c>
      <c r="R39">
        <v>0.28999999999999998</v>
      </c>
      <c r="S39">
        <v>6.1959999999999997</v>
      </c>
      <c r="T39">
        <v>0.03</v>
      </c>
      <c r="V39">
        <v>6.0990000000000002</v>
      </c>
      <c r="W39">
        <v>4340</v>
      </c>
      <c r="X39">
        <v>6.1479999999999997</v>
      </c>
      <c r="Y39">
        <v>7240</v>
      </c>
      <c r="Z39">
        <v>6.1959999999999997</v>
      </c>
      <c r="AA39">
        <v>13640</v>
      </c>
      <c r="AC39">
        <v>6.0990000000000002</v>
      </c>
      <c r="AD39">
        <v>2</v>
      </c>
      <c r="AE39">
        <v>6.1479999999999997</v>
      </c>
      <c r="AF39">
        <v>3</v>
      </c>
      <c r="AG39">
        <v>6.1959999999999997</v>
      </c>
      <c r="AH39">
        <v>2</v>
      </c>
      <c r="AJ39">
        <v>6.0990000000000002</v>
      </c>
      <c r="AK39">
        <v>10</v>
      </c>
      <c r="AL39">
        <v>6.1479999999999997</v>
      </c>
      <c r="AM39">
        <v>3</v>
      </c>
      <c r="AN39">
        <v>6.1959999999999997</v>
      </c>
      <c r="AO39">
        <v>4</v>
      </c>
      <c r="AQ39">
        <v>6.0990000000000002</v>
      </c>
      <c r="AR39">
        <v>14</v>
      </c>
      <c r="AS39">
        <v>6.1479999999999997</v>
      </c>
      <c r="AT39">
        <v>6</v>
      </c>
      <c r="AU39">
        <v>6.1959999999999997</v>
      </c>
      <c r="AV39">
        <v>6</v>
      </c>
      <c r="AX39">
        <v>6.0990000000000002</v>
      </c>
      <c r="AY39">
        <v>9</v>
      </c>
      <c r="AZ39">
        <v>6.1479999999999997</v>
      </c>
      <c r="BA39">
        <v>8</v>
      </c>
      <c r="BB39">
        <v>6.1959999999999997</v>
      </c>
      <c r="BC39">
        <v>8</v>
      </c>
      <c r="BE39">
        <v>6.0990000000000002</v>
      </c>
      <c r="BF39">
        <v>179</v>
      </c>
      <c r="BG39">
        <v>6.1479999999999997</v>
      </c>
      <c r="BH39">
        <v>55</v>
      </c>
      <c r="BI39">
        <v>6.1959999999999997</v>
      </c>
      <c r="BJ39">
        <v>85</v>
      </c>
    </row>
    <row r="40" spans="1:62" x14ac:dyDescent="0.2">
      <c r="A40">
        <v>6.2450000000000001</v>
      </c>
      <c r="B40">
        <v>25</v>
      </c>
      <c r="C40">
        <v>6.2930000000000001</v>
      </c>
      <c r="D40">
        <v>14</v>
      </c>
      <c r="E40">
        <v>6.3419999999999996</v>
      </c>
      <c r="F40">
        <v>7</v>
      </c>
      <c r="H40">
        <v>6.2450000000000001</v>
      </c>
      <c r="I40">
        <v>6</v>
      </c>
      <c r="J40">
        <v>6.2930000000000001</v>
      </c>
      <c r="K40">
        <v>5</v>
      </c>
      <c r="L40">
        <v>6.3419999999999996</v>
      </c>
      <c r="M40">
        <v>8</v>
      </c>
      <c r="O40">
        <v>6.2450000000000001</v>
      </c>
      <c r="P40">
        <v>0.03</v>
      </c>
      <c r="Q40">
        <v>6.2930000000000001</v>
      </c>
      <c r="R40">
        <v>0.03</v>
      </c>
      <c r="S40">
        <v>6.3419999999999996</v>
      </c>
      <c r="T40">
        <v>0.03</v>
      </c>
      <c r="V40">
        <v>6.2450000000000001</v>
      </c>
      <c r="W40">
        <v>9240</v>
      </c>
      <c r="X40">
        <v>6.2930000000000001</v>
      </c>
      <c r="Y40">
        <v>8240</v>
      </c>
      <c r="Z40">
        <v>6.3419999999999996</v>
      </c>
      <c r="AA40">
        <v>10340</v>
      </c>
      <c r="AC40">
        <v>6.2450000000000001</v>
      </c>
      <c r="AD40">
        <v>4</v>
      </c>
      <c r="AE40">
        <v>6.2930000000000001</v>
      </c>
      <c r="AF40">
        <v>6</v>
      </c>
      <c r="AG40">
        <v>6.3419999999999996</v>
      </c>
      <c r="AH40">
        <v>5</v>
      </c>
      <c r="AJ40">
        <v>6.2450000000000001</v>
      </c>
      <c r="AK40">
        <v>5</v>
      </c>
      <c r="AL40">
        <v>6.2930000000000001</v>
      </c>
      <c r="AM40">
        <v>1</v>
      </c>
      <c r="AN40">
        <v>6.3419999999999996</v>
      </c>
      <c r="AO40">
        <v>2</v>
      </c>
      <c r="AQ40">
        <v>6.2450000000000001</v>
      </c>
      <c r="AR40">
        <v>6</v>
      </c>
      <c r="AS40">
        <v>6.2930000000000001</v>
      </c>
      <c r="AT40">
        <v>7</v>
      </c>
      <c r="AU40">
        <v>6.3419999999999996</v>
      </c>
      <c r="AV40">
        <v>8</v>
      </c>
      <c r="AX40">
        <v>6.2450000000000001</v>
      </c>
      <c r="AY40">
        <v>8</v>
      </c>
      <c r="AZ40">
        <v>6.2930000000000001</v>
      </c>
      <c r="BA40">
        <v>12</v>
      </c>
      <c r="BB40">
        <v>6.3419999999999996</v>
      </c>
      <c r="BC40">
        <v>7</v>
      </c>
      <c r="BE40">
        <v>6.2450000000000001</v>
      </c>
      <c r="BF40">
        <v>55</v>
      </c>
      <c r="BG40">
        <v>6.2930000000000001</v>
      </c>
      <c r="BH40">
        <v>44</v>
      </c>
      <c r="BI40">
        <v>6.3419999999999996</v>
      </c>
      <c r="BJ40">
        <v>52</v>
      </c>
    </row>
    <row r="41" spans="1:62" x14ac:dyDescent="0.2">
      <c r="A41">
        <v>6.3940000000000001</v>
      </c>
      <c r="B41">
        <v>45</v>
      </c>
      <c r="C41">
        <v>6.4459999999999997</v>
      </c>
      <c r="D41">
        <v>43</v>
      </c>
      <c r="E41">
        <v>6.4980000000000002</v>
      </c>
      <c r="F41">
        <v>16</v>
      </c>
      <c r="H41">
        <v>6.3940000000000001</v>
      </c>
      <c r="I41">
        <v>24</v>
      </c>
      <c r="J41">
        <v>6.4459999999999997</v>
      </c>
      <c r="K41">
        <v>13</v>
      </c>
      <c r="L41">
        <v>6.4980000000000002</v>
      </c>
      <c r="M41">
        <v>13</v>
      </c>
      <c r="O41">
        <v>6.3940000000000001</v>
      </c>
      <c r="P41">
        <v>0.6</v>
      </c>
      <c r="Q41">
        <v>6.4459999999999997</v>
      </c>
      <c r="R41">
        <v>0.46</v>
      </c>
      <c r="S41">
        <v>6.4980000000000002</v>
      </c>
      <c r="T41">
        <v>0.04</v>
      </c>
      <c r="V41">
        <v>6.3940000000000001</v>
      </c>
      <c r="W41">
        <v>5240</v>
      </c>
      <c r="X41">
        <v>6.4459999999999997</v>
      </c>
      <c r="Y41">
        <v>8640</v>
      </c>
      <c r="Z41">
        <v>6.4980000000000002</v>
      </c>
      <c r="AA41">
        <v>11640</v>
      </c>
      <c r="AC41">
        <v>6.3940000000000001</v>
      </c>
      <c r="AD41">
        <v>19</v>
      </c>
      <c r="AE41">
        <v>6.4459999999999997</v>
      </c>
      <c r="AF41">
        <v>5</v>
      </c>
      <c r="AG41">
        <v>6.4980000000000002</v>
      </c>
      <c r="AH41">
        <v>4</v>
      </c>
      <c r="AJ41">
        <v>6.3940000000000001</v>
      </c>
      <c r="AK41">
        <v>7</v>
      </c>
      <c r="AL41">
        <v>6.4459999999999997</v>
      </c>
      <c r="AM41">
        <v>8</v>
      </c>
      <c r="AN41">
        <v>6.4980000000000002</v>
      </c>
      <c r="AO41">
        <v>4</v>
      </c>
      <c r="AQ41">
        <v>6.3940000000000001</v>
      </c>
      <c r="AR41">
        <v>24</v>
      </c>
      <c r="AS41">
        <v>6.4459999999999997</v>
      </c>
      <c r="AT41">
        <v>6</v>
      </c>
      <c r="AU41">
        <v>6.4980000000000002</v>
      </c>
      <c r="AV41">
        <v>5</v>
      </c>
      <c r="AX41">
        <v>6.3940000000000001</v>
      </c>
      <c r="AY41">
        <v>23</v>
      </c>
      <c r="AZ41">
        <v>6.4459999999999997</v>
      </c>
      <c r="BA41">
        <v>14</v>
      </c>
      <c r="BB41">
        <v>6.4980000000000002</v>
      </c>
      <c r="BC41">
        <v>12</v>
      </c>
      <c r="BE41">
        <v>6.3940000000000001</v>
      </c>
      <c r="BF41">
        <v>104</v>
      </c>
      <c r="BG41">
        <v>6.4459999999999997</v>
      </c>
      <c r="BH41">
        <v>66</v>
      </c>
      <c r="BI41">
        <v>6.4980000000000002</v>
      </c>
      <c r="BJ41">
        <v>87</v>
      </c>
    </row>
    <row r="42" spans="1:62" x14ac:dyDescent="0.2">
      <c r="A42">
        <v>6.55</v>
      </c>
      <c r="B42">
        <v>125</v>
      </c>
      <c r="C42">
        <v>6.6020000000000003</v>
      </c>
      <c r="D42">
        <v>14</v>
      </c>
      <c r="E42">
        <v>6.6539999999999999</v>
      </c>
      <c r="F42">
        <v>109</v>
      </c>
      <c r="H42">
        <v>6.55</v>
      </c>
      <c r="I42">
        <v>35</v>
      </c>
      <c r="J42">
        <v>6.6020000000000003</v>
      </c>
      <c r="K42">
        <v>7</v>
      </c>
      <c r="L42">
        <v>6.6539999999999999</v>
      </c>
      <c r="M42">
        <v>6</v>
      </c>
      <c r="O42">
        <v>6.55</v>
      </c>
      <c r="P42">
        <v>0.04</v>
      </c>
      <c r="Q42">
        <v>6.6020000000000003</v>
      </c>
      <c r="R42">
        <v>0.04</v>
      </c>
      <c r="S42">
        <v>6.6539999999999999</v>
      </c>
      <c r="T42">
        <v>0.04</v>
      </c>
      <c r="V42">
        <v>6.55</v>
      </c>
      <c r="W42">
        <v>9240</v>
      </c>
      <c r="X42">
        <v>6.6020000000000003</v>
      </c>
      <c r="Y42">
        <v>19740</v>
      </c>
      <c r="Z42">
        <v>6.6539999999999999</v>
      </c>
      <c r="AA42">
        <v>16740</v>
      </c>
      <c r="AC42">
        <v>6.55</v>
      </c>
      <c r="AD42">
        <v>3</v>
      </c>
      <c r="AE42">
        <v>6.6020000000000003</v>
      </c>
      <c r="AF42">
        <v>12</v>
      </c>
      <c r="AG42">
        <v>6.6539999999999999</v>
      </c>
      <c r="AH42">
        <v>2</v>
      </c>
      <c r="AJ42">
        <v>6.55</v>
      </c>
      <c r="AK42">
        <v>153</v>
      </c>
      <c r="AL42">
        <v>6.6020000000000003</v>
      </c>
      <c r="AM42">
        <v>7</v>
      </c>
      <c r="AN42">
        <v>6.6539999999999999</v>
      </c>
      <c r="AO42">
        <v>124</v>
      </c>
      <c r="AQ42">
        <v>6.55</v>
      </c>
      <c r="AR42">
        <v>21</v>
      </c>
      <c r="AS42">
        <v>6.6020000000000003</v>
      </c>
      <c r="AT42">
        <v>14</v>
      </c>
      <c r="AU42">
        <v>6.6539999999999999</v>
      </c>
      <c r="AV42">
        <v>6</v>
      </c>
      <c r="AX42">
        <v>6.55</v>
      </c>
      <c r="AY42">
        <v>7</v>
      </c>
      <c r="AZ42">
        <v>6.6020000000000003</v>
      </c>
      <c r="BA42">
        <v>5</v>
      </c>
      <c r="BB42">
        <v>6.6539999999999999</v>
      </c>
      <c r="BC42">
        <v>7</v>
      </c>
      <c r="BE42">
        <v>6.55</v>
      </c>
      <c r="BF42">
        <v>63</v>
      </c>
      <c r="BG42">
        <v>6.6020000000000003</v>
      </c>
      <c r="BH42">
        <v>49</v>
      </c>
      <c r="BI42">
        <v>6.6539999999999999</v>
      </c>
      <c r="BJ42">
        <v>52</v>
      </c>
    </row>
    <row r="43" spans="1:62" x14ac:dyDescent="0.2">
      <c r="A43">
        <v>6.7060000000000004</v>
      </c>
      <c r="B43">
        <v>13</v>
      </c>
      <c r="C43">
        <v>6.758</v>
      </c>
      <c r="D43">
        <v>6</v>
      </c>
      <c r="E43">
        <v>6.81</v>
      </c>
      <c r="F43">
        <v>207</v>
      </c>
      <c r="H43">
        <v>6.7060000000000004</v>
      </c>
      <c r="I43">
        <v>3</v>
      </c>
      <c r="J43">
        <v>6.758</v>
      </c>
      <c r="K43">
        <v>6</v>
      </c>
      <c r="L43">
        <v>6.81</v>
      </c>
      <c r="M43">
        <v>31</v>
      </c>
      <c r="O43">
        <v>6.7060000000000004</v>
      </c>
      <c r="P43">
        <v>0.04</v>
      </c>
      <c r="Q43">
        <v>6.758</v>
      </c>
      <c r="R43">
        <v>0.04</v>
      </c>
      <c r="S43">
        <v>6.81</v>
      </c>
      <c r="T43">
        <v>0.47</v>
      </c>
      <c r="V43">
        <v>6.7060000000000004</v>
      </c>
      <c r="W43">
        <v>14340</v>
      </c>
      <c r="X43">
        <v>6.758</v>
      </c>
      <c r="Y43">
        <v>9840</v>
      </c>
      <c r="Z43">
        <v>6.81</v>
      </c>
      <c r="AA43">
        <v>8940</v>
      </c>
      <c r="AC43">
        <v>6.7060000000000004</v>
      </c>
      <c r="AD43">
        <v>2</v>
      </c>
      <c r="AE43">
        <v>6.758</v>
      </c>
      <c r="AF43">
        <v>2</v>
      </c>
      <c r="AG43">
        <v>6.81</v>
      </c>
      <c r="AH43">
        <v>12</v>
      </c>
      <c r="AJ43">
        <v>6.7060000000000004</v>
      </c>
      <c r="AK43">
        <v>2</v>
      </c>
      <c r="AL43">
        <v>6.758</v>
      </c>
      <c r="AM43">
        <v>2</v>
      </c>
      <c r="AN43">
        <v>6.81</v>
      </c>
      <c r="AO43">
        <v>40</v>
      </c>
      <c r="AQ43">
        <v>6.7060000000000004</v>
      </c>
      <c r="AR43">
        <v>6</v>
      </c>
      <c r="AS43">
        <v>6.758</v>
      </c>
      <c r="AT43">
        <v>4</v>
      </c>
      <c r="AU43">
        <v>6.81</v>
      </c>
      <c r="AV43">
        <v>29</v>
      </c>
      <c r="AX43">
        <v>6.7060000000000004</v>
      </c>
      <c r="AY43">
        <v>2</v>
      </c>
      <c r="AZ43">
        <v>6.758</v>
      </c>
      <c r="BA43">
        <v>8</v>
      </c>
      <c r="BB43">
        <v>6.81</v>
      </c>
      <c r="BC43">
        <v>16</v>
      </c>
      <c r="BE43">
        <v>6.7060000000000004</v>
      </c>
      <c r="BF43">
        <v>20</v>
      </c>
      <c r="BG43">
        <v>6.758</v>
      </c>
      <c r="BH43">
        <v>41</v>
      </c>
      <c r="BI43">
        <v>6.81</v>
      </c>
      <c r="BJ43">
        <v>283</v>
      </c>
    </row>
    <row r="44" spans="1:62" x14ac:dyDescent="0.2">
      <c r="A44">
        <v>6.8620000000000001</v>
      </c>
      <c r="B44">
        <v>72</v>
      </c>
      <c r="C44">
        <v>6.91</v>
      </c>
      <c r="D44">
        <v>42</v>
      </c>
      <c r="E44">
        <v>6.9580000000000002</v>
      </c>
      <c r="F44">
        <v>488</v>
      </c>
      <c r="H44">
        <v>6.8620000000000001</v>
      </c>
      <c r="I44">
        <v>54</v>
      </c>
      <c r="J44">
        <v>6.91</v>
      </c>
      <c r="K44">
        <v>7</v>
      </c>
      <c r="L44">
        <v>6.9580000000000002</v>
      </c>
      <c r="M44">
        <v>73</v>
      </c>
      <c r="O44">
        <v>6.8620000000000001</v>
      </c>
      <c r="P44">
        <v>0.4</v>
      </c>
      <c r="Q44">
        <v>6.91</v>
      </c>
      <c r="R44">
        <v>0.04</v>
      </c>
      <c r="S44">
        <v>6.9580000000000002</v>
      </c>
      <c r="T44">
        <v>0.47</v>
      </c>
      <c r="V44">
        <v>6.8620000000000001</v>
      </c>
      <c r="W44">
        <v>4740</v>
      </c>
      <c r="X44">
        <v>6.91</v>
      </c>
      <c r="Y44">
        <v>13740</v>
      </c>
      <c r="Z44">
        <v>6.9580000000000002</v>
      </c>
      <c r="AA44">
        <v>11340</v>
      </c>
      <c r="AC44">
        <v>6.8620000000000001</v>
      </c>
      <c r="AD44">
        <v>48</v>
      </c>
      <c r="AE44">
        <v>6.91</v>
      </c>
      <c r="AF44">
        <v>4</v>
      </c>
      <c r="AG44">
        <v>6.9580000000000002</v>
      </c>
      <c r="AH44">
        <v>27</v>
      </c>
      <c r="AJ44">
        <v>6.8620000000000001</v>
      </c>
      <c r="AK44">
        <v>14</v>
      </c>
      <c r="AL44">
        <v>6.91</v>
      </c>
      <c r="AM44">
        <v>5</v>
      </c>
      <c r="AN44">
        <v>6.9580000000000002</v>
      </c>
      <c r="AO44">
        <v>69</v>
      </c>
      <c r="AQ44">
        <v>6.8620000000000001</v>
      </c>
      <c r="AR44">
        <v>72</v>
      </c>
      <c r="AS44">
        <v>6.91</v>
      </c>
      <c r="AT44">
        <v>7</v>
      </c>
      <c r="AU44">
        <v>6.9580000000000002</v>
      </c>
      <c r="AV44">
        <v>86</v>
      </c>
      <c r="AX44">
        <v>6.8620000000000001</v>
      </c>
      <c r="AY44">
        <v>10</v>
      </c>
      <c r="AZ44">
        <v>6.91</v>
      </c>
      <c r="BA44">
        <v>12</v>
      </c>
      <c r="BB44">
        <v>6.9580000000000002</v>
      </c>
      <c r="BC44">
        <v>18</v>
      </c>
      <c r="BE44">
        <v>6.8620000000000001</v>
      </c>
      <c r="BF44">
        <v>239</v>
      </c>
      <c r="BG44">
        <v>6.91</v>
      </c>
      <c r="BH44">
        <v>39</v>
      </c>
      <c r="BI44">
        <v>6.9580000000000002</v>
      </c>
      <c r="BJ44">
        <v>334</v>
      </c>
    </row>
    <row r="45" spans="1:62" x14ac:dyDescent="0.2">
      <c r="A45">
        <v>7.0060000000000002</v>
      </c>
      <c r="B45">
        <v>175</v>
      </c>
      <c r="C45">
        <v>7.0540000000000003</v>
      </c>
      <c r="D45">
        <v>16</v>
      </c>
      <c r="E45">
        <v>7.1020000000000003</v>
      </c>
      <c r="F45">
        <v>119</v>
      </c>
      <c r="H45">
        <v>7.0060000000000002</v>
      </c>
      <c r="I45">
        <v>16</v>
      </c>
      <c r="J45">
        <v>7.0540000000000003</v>
      </c>
      <c r="K45">
        <v>11</v>
      </c>
      <c r="L45">
        <v>7.1020000000000003</v>
      </c>
      <c r="M45">
        <v>21</v>
      </c>
      <c r="O45">
        <v>7.0060000000000002</v>
      </c>
      <c r="P45">
        <v>0.47</v>
      </c>
      <c r="Q45">
        <v>7.0540000000000003</v>
      </c>
      <c r="R45">
        <v>0.04</v>
      </c>
      <c r="S45">
        <v>7.1020000000000003</v>
      </c>
      <c r="T45">
        <v>0.56999999999999995</v>
      </c>
      <c r="V45">
        <v>7.0060000000000002</v>
      </c>
      <c r="W45">
        <v>3340</v>
      </c>
      <c r="X45">
        <v>7.0540000000000003</v>
      </c>
      <c r="Y45">
        <v>10740</v>
      </c>
      <c r="Z45">
        <v>7.1020000000000003</v>
      </c>
      <c r="AA45">
        <v>3540</v>
      </c>
      <c r="AC45">
        <v>7.0060000000000002</v>
      </c>
      <c r="AD45">
        <v>14</v>
      </c>
      <c r="AE45">
        <v>7.0540000000000003</v>
      </c>
      <c r="AF45">
        <v>4</v>
      </c>
      <c r="AG45">
        <v>7.1020000000000003</v>
      </c>
      <c r="AH45">
        <v>8</v>
      </c>
      <c r="AJ45">
        <v>7.0060000000000002</v>
      </c>
      <c r="AK45">
        <v>6</v>
      </c>
      <c r="AL45">
        <v>7.0540000000000003</v>
      </c>
      <c r="AM45">
        <v>4</v>
      </c>
      <c r="AN45">
        <v>7.1020000000000003</v>
      </c>
      <c r="AO45">
        <v>13</v>
      </c>
      <c r="AQ45">
        <v>7.0060000000000002</v>
      </c>
      <c r="AR45">
        <v>21</v>
      </c>
      <c r="AS45">
        <v>7.0540000000000003</v>
      </c>
      <c r="AT45">
        <v>4</v>
      </c>
      <c r="AU45">
        <v>7.1020000000000003</v>
      </c>
      <c r="AV45">
        <v>23</v>
      </c>
      <c r="AX45">
        <v>7.0060000000000002</v>
      </c>
      <c r="AY45">
        <v>29</v>
      </c>
      <c r="AZ45">
        <v>7.0540000000000003</v>
      </c>
      <c r="BA45">
        <v>23</v>
      </c>
      <c r="BB45">
        <v>7.1020000000000003</v>
      </c>
      <c r="BC45">
        <v>12</v>
      </c>
      <c r="BE45">
        <v>7.0060000000000002</v>
      </c>
      <c r="BF45">
        <v>90</v>
      </c>
      <c r="BG45">
        <v>7.0540000000000003</v>
      </c>
      <c r="BH45">
        <v>62</v>
      </c>
      <c r="BI45">
        <v>7.1020000000000003</v>
      </c>
      <c r="BJ45">
        <v>158</v>
      </c>
    </row>
    <row r="46" spans="1:62" x14ac:dyDescent="0.2">
      <c r="A46">
        <v>7.15</v>
      </c>
      <c r="B46">
        <v>213</v>
      </c>
      <c r="C46">
        <v>7.1980000000000004</v>
      </c>
      <c r="D46">
        <v>111</v>
      </c>
      <c r="E46">
        <v>7.2460000000000004</v>
      </c>
      <c r="F46">
        <v>67</v>
      </c>
      <c r="H46">
        <v>7.15</v>
      </c>
      <c r="I46">
        <v>9</v>
      </c>
      <c r="J46">
        <v>7.1980000000000004</v>
      </c>
      <c r="K46">
        <v>10</v>
      </c>
      <c r="L46">
        <v>7.2460000000000004</v>
      </c>
      <c r="M46">
        <v>22</v>
      </c>
      <c r="O46">
        <v>7.15</v>
      </c>
      <c r="P46">
        <v>0.52</v>
      </c>
      <c r="Q46">
        <v>7.1980000000000004</v>
      </c>
      <c r="R46">
        <v>0.48</v>
      </c>
      <c r="S46">
        <v>7.2460000000000004</v>
      </c>
      <c r="T46">
        <v>0.39</v>
      </c>
      <c r="V46">
        <v>7.15</v>
      </c>
      <c r="W46">
        <v>6640</v>
      </c>
      <c r="X46">
        <v>7.1980000000000004</v>
      </c>
      <c r="Y46">
        <v>6840</v>
      </c>
      <c r="Z46">
        <v>7.2460000000000004</v>
      </c>
      <c r="AA46">
        <v>5340</v>
      </c>
      <c r="AC46">
        <v>7.15</v>
      </c>
      <c r="AD46">
        <v>7</v>
      </c>
      <c r="AE46">
        <v>7.1980000000000004</v>
      </c>
      <c r="AF46">
        <v>5</v>
      </c>
      <c r="AG46">
        <v>7.2460000000000004</v>
      </c>
      <c r="AH46">
        <v>6</v>
      </c>
      <c r="AJ46">
        <v>7.15</v>
      </c>
      <c r="AK46">
        <v>9</v>
      </c>
      <c r="AL46">
        <v>7.1980000000000004</v>
      </c>
      <c r="AM46">
        <v>6</v>
      </c>
      <c r="AN46">
        <v>7.2460000000000004</v>
      </c>
      <c r="AO46">
        <v>4</v>
      </c>
      <c r="AQ46">
        <v>7.15</v>
      </c>
      <c r="AR46">
        <v>15</v>
      </c>
      <c r="AS46">
        <v>7.1980000000000004</v>
      </c>
      <c r="AT46">
        <v>14</v>
      </c>
      <c r="AU46">
        <v>7.2460000000000004</v>
      </c>
      <c r="AV46">
        <v>6</v>
      </c>
      <c r="AX46">
        <v>7.15</v>
      </c>
      <c r="AY46">
        <v>7</v>
      </c>
      <c r="AZ46">
        <v>7.1980000000000004</v>
      </c>
      <c r="BA46">
        <v>10</v>
      </c>
      <c r="BB46">
        <v>7.2460000000000004</v>
      </c>
      <c r="BC46">
        <v>16</v>
      </c>
      <c r="BE46">
        <v>7.15</v>
      </c>
      <c r="BF46">
        <v>120</v>
      </c>
      <c r="BG46">
        <v>7.1980000000000004</v>
      </c>
      <c r="BH46">
        <v>109</v>
      </c>
      <c r="BI46">
        <v>7.2460000000000004</v>
      </c>
      <c r="BJ46">
        <v>79</v>
      </c>
    </row>
    <row r="47" spans="1:62" x14ac:dyDescent="0.2">
      <c r="A47">
        <v>7.2939999999999996</v>
      </c>
      <c r="B47">
        <v>48</v>
      </c>
      <c r="C47">
        <v>7.3419999999999996</v>
      </c>
      <c r="D47">
        <v>27</v>
      </c>
      <c r="E47">
        <v>7.3949999999999996</v>
      </c>
      <c r="F47">
        <v>28</v>
      </c>
      <c r="H47">
        <v>7.2939999999999996</v>
      </c>
      <c r="I47">
        <v>9</v>
      </c>
      <c r="J47">
        <v>7.3419999999999996</v>
      </c>
      <c r="K47">
        <v>13</v>
      </c>
      <c r="L47">
        <v>7.3949999999999996</v>
      </c>
      <c r="M47">
        <v>30</v>
      </c>
      <c r="O47">
        <v>7.2939999999999996</v>
      </c>
      <c r="P47">
        <v>0.39</v>
      </c>
      <c r="Q47">
        <v>7.3419999999999996</v>
      </c>
      <c r="R47">
        <v>0.04</v>
      </c>
      <c r="S47">
        <v>7.3949999999999996</v>
      </c>
      <c r="T47">
        <v>0.04</v>
      </c>
      <c r="V47">
        <v>7.2939999999999996</v>
      </c>
      <c r="W47">
        <v>6040</v>
      </c>
      <c r="X47">
        <v>7.3419999999999996</v>
      </c>
      <c r="Y47">
        <v>15840</v>
      </c>
      <c r="Z47">
        <v>7.3949999999999996</v>
      </c>
      <c r="AA47">
        <v>23740</v>
      </c>
      <c r="AC47">
        <v>7.2939999999999996</v>
      </c>
      <c r="AD47">
        <v>6</v>
      </c>
      <c r="AE47">
        <v>7.3419999999999996</v>
      </c>
      <c r="AF47">
        <v>3</v>
      </c>
      <c r="AG47">
        <v>7.3949999999999996</v>
      </c>
      <c r="AH47">
        <v>3</v>
      </c>
      <c r="AJ47">
        <v>7.2939999999999996</v>
      </c>
      <c r="AK47">
        <v>2</v>
      </c>
      <c r="AL47">
        <v>7.3419999999999996</v>
      </c>
      <c r="AM47">
        <v>5</v>
      </c>
      <c r="AN47">
        <v>7.3949999999999996</v>
      </c>
      <c r="AO47">
        <v>17</v>
      </c>
      <c r="AQ47">
        <v>7.2939999999999996</v>
      </c>
      <c r="AR47">
        <v>17</v>
      </c>
      <c r="AS47">
        <v>7.3419999999999996</v>
      </c>
      <c r="AT47">
        <v>4</v>
      </c>
      <c r="AU47">
        <v>7.3949999999999996</v>
      </c>
      <c r="AV47">
        <v>7</v>
      </c>
      <c r="AX47">
        <v>7.2939999999999996</v>
      </c>
      <c r="AY47">
        <v>18</v>
      </c>
      <c r="AZ47">
        <v>7.3419999999999996</v>
      </c>
      <c r="BA47">
        <v>15</v>
      </c>
      <c r="BB47">
        <v>7.3949999999999996</v>
      </c>
      <c r="BC47">
        <v>13</v>
      </c>
      <c r="BE47">
        <v>7.2939999999999996</v>
      </c>
      <c r="BF47">
        <v>49</v>
      </c>
      <c r="BG47">
        <v>7.3419999999999996</v>
      </c>
      <c r="BH47">
        <v>49</v>
      </c>
      <c r="BI47">
        <v>7.3949999999999996</v>
      </c>
      <c r="BJ47">
        <v>55</v>
      </c>
    </row>
    <row r="48" spans="1:62" x14ac:dyDescent="0.2">
      <c r="A48">
        <v>7.4480000000000004</v>
      </c>
      <c r="B48">
        <v>72</v>
      </c>
      <c r="C48">
        <v>7.5010000000000003</v>
      </c>
      <c r="D48">
        <v>49</v>
      </c>
      <c r="E48">
        <v>7.5549999999999997</v>
      </c>
      <c r="F48">
        <v>56</v>
      </c>
      <c r="H48">
        <v>7.4480000000000004</v>
      </c>
      <c r="I48">
        <v>61</v>
      </c>
      <c r="J48">
        <v>7.5010000000000003</v>
      </c>
      <c r="K48">
        <v>71</v>
      </c>
      <c r="L48">
        <v>7.5549999999999997</v>
      </c>
      <c r="M48">
        <v>16</v>
      </c>
      <c r="O48">
        <v>7.4480000000000004</v>
      </c>
      <c r="P48">
        <v>0.49</v>
      </c>
      <c r="Q48">
        <v>7.5010000000000003</v>
      </c>
      <c r="R48">
        <v>0.54</v>
      </c>
      <c r="S48">
        <v>7.5549999999999997</v>
      </c>
      <c r="T48">
        <v>0.56000000000000005</v>
      </c>
      <c r="V48">
        <v>7.4480000000000004</v>
      </c>
      <c r="W48">
        <v>6440</v>
      </c>
      <c r="X48">
        <v>7.5010000000000003</v>
      </c>
      <c r="Y48">
        <v>4140</v>
      </c>
      <c r="Z48">
        <v>7.5549999999999997</v>
      </c>
      <c r="AA48">
        <v>6540</v>
      </c>
      <c r="AC48">
        <v>7.4480000000000004</v>
      </c>
      <c r="AD48">
        <v>8</v>
      </c>
      <c r="AE48">
        <v>7.5010000000000003</v>
      </c>
      <c r="AF48">
        <v>10</v>
      </c>
      <c r="AG48">
        <v>7.5549999999999997</v>
      </c>
      <c r="AH48">
        <v>7</v>
      </c>
      <c r="AJ48">
        <v>7.4480000000000004</v>
      </c>
      <c r="AK48">
        <v>24</v>
      </c>
      <c r="AL48">
        <v>7.5010000000000003</v>
      </c>
      <c r="AM48">
        <v>17</v>
      </c>
      <c r="AN48">
        <v>7.5549999999999997</v>
      </c>
      <c r="AO48">
        <v>9</v>
      </c>
      <c r="AQ48">
        <v>7.4480000000000004</v>
      </c>
      <c r="AR48">
        <v>51</v>
      </c>
      <c r="AS48">
        <v>7.5010000000000003</v>
      </c>
      <c r="AT48">
        <v>79</v>
      </c>
      <c r="AU48">
        <v>7.5549999999999997</v>
      </c>
      <c r="AV48">
        <v>18</v>
      </c>
      <c r="AX48">
        <v>7.4480000000000004</v>
      </c>
      <c r="AY48">
        <v>10</v>
      </c>
      <c r="AZ48">
        <v>7.5010000000000003</v>
      </c>
      <c r="BA48">
        <v>9</v>
      </c>
      <c r="BB48">
        <v>7.5549999999999997</v>
      </c>
      <c r="BC48">
        <v>11</v>
      </c>
      <c r="BE48">
        <v>7.4480000000000004</v>
      </c>
      <c r="BF48">
        <v>198</v>
      </c>
      <c r="BG48">
        <v>7.5010000000000003</v>
      </c>
      <c r="BH48">
        <v>188</v>
      </c>
      <c r="BI48">
        <v>7.5549999999999997</v>
      </c>
      <c r="BJ48">
        <v>125</v>
      </c>
    </row>
    <row r="49" spans="1:62" x14ac:dyDescent="0.2">
      <c r="A49">
        <v>7.6079999999999997</v>
      </c>
      <c r="B49">
        <v>40</v>
      </c>
      <c r="C49">
        <v>7.6609999999999996</v>
      </c>
      <c r="D49">
        <v>40</v>
      </c>
      <c r="E49">
        <v>7.7149999999999999</v>
      </c>
      <c r="F49">
        <v>42</v>
      </c>
      <c r="H49">
        <v>7.6079999999999997</v>
      </c>
      <c r="I49">
        <v>10</v>
      </c>
      <c r="J49">
        <v>7.6609999999999996</v>
      </c>
      <c r="K49">
        <v>11</v>
      </c>
      <c r="L49">
        <v>7.7149999999999999</v>
      </c>
      <c r="M49">
        <v>20</v>
      </c>
      <c r="O49">
        <v>7.6079999999999997</v>
      </c>
      <c r="P49">
        <v>0.5</v>
      </c>
      <c r="Q49">
        <v>7.6609999999999996</v>
      </c>
      <c r="R49">
        <v>0.6</v>
      </c>
      <c r="S49">
        <v>7.7149999999999999</v>
      </c>
      <c r="T49">
        <v>0.04</v>
      </c>
      <c r="V49">
        <v>7.6079999999999997</v>
      </c>
      <c r="W49">
        <v>8540</v>
      </c>
      <c r="X49">
        <v>7.6609999999999996</v>
      </c>
      <c r="Y49">
        <v>11000</v>
      </c>
      <c r="Z49">
        <v>7.7149999999999999</v>
      </c>
      <c r="AA49">
        <v>13340</v>
      </c>
      <c r="AC49">
        <v>7.6079999999999997</v>
      </c>
      <c r="AD49">
        <v>9</v>
      </c>
      <c r="AE49">
        <v>7.6609999999999996</v>
      </c>
      <c r="AF49">
        <v>8</v>
      </c>
      <c r="AG49">
        <v>7.7149999999999999</v>
      </c>
      <c r="AH49">
        <v>4</v>
      </c>
      <c r="AJ49">
        <v>7.6079999999999997</v>
      </c>
      <c r="AK49">
        <v>4</v>
      </c>
      <c r="AL49">
        <v>7.6609999999999996</v>
      </c>
      <c r="AM49">
        <v>5</v>
      </c>
      <c r="AN49">
        <v>7.7149999999999999</v>
      </c>
      <c r="AO49">
        <v>11</v>
      </c>
      <c r="AQ49">
        <v>7.6079999999999997</v>
      </c>
      <c r="AR49">
        <v>14</v>
      </c>
      <c r="AS49">
        <v>7.6609999999999996</v>
      </c>
      <c r="AT49">
        <v>13</v>
      </c>
      <c r="AU49">
        <v>7.7149999999999999</v>
      </c>
      <c r="AV49">
        <v>17</v>
      </c>
      <c r="AX49">
        <v>7.6079999999999997</v>
      </c>
      <c r="AY49">
        <v>12</v>
      </c>
      <c r="AZ49">
        <v>7.6609999999999996</v>
      </c>
      <c r="BA49">
        <v>11</v>
      </c>
      <c r="BB49">
        <v>7.7149999999999999</v>
      </c>
      <c r="BC49">
        <v>11</v>
      </c>
      <c r="BE49">
        <v>7.6079999999999997</v>
      </c>
      <c r="BF49">
        <v>68</v>
      </c>
      <c r="BG49">
        <v>7.6609999999999996</v>
      </c>
      <c r="BH49">
        <v>74</v>
      </c>
      <c r="BI49">
        <v>7.7149999999999999</v>
      </c>
      <c r="BJ49">
        <v>128</v>
      </c>
    </row>
    <row r="50" spans="1:62" x14ac:dyDescent="0.2">
      <c r="A50">
        <v>7.7679999999999998</v>
      </c>
      <c r="B50">
        <v>36</v>
      </c>
      <c r="C50">
        <v>7.8209999999999997</v>
      </c>
      <c r="D50">
        <v>16</v>
      </c>
      <c r="E50">
        <v>7.8689999999999998</v>
      </c>
      <c r="F50">
        <v>50</v>
      </c>
      <c r="H50">
        <v>7.7679999999999998</v>
      </c>
      <c r="I50">
        <v>26</v>
      </c>
      <c r="J50">
        <v>7.8209999999999997</v>
      </c>
      <c r="K50">
        <v>18</v>
      </c>
      <c r="L50">
        <v>7.8689999999999998</v>
      </c>
      <c r="M50">
        <v>12</v>
      </c>
      <c r="O50">
        <v>7.7679999999999998</v>
      </c>
      <c r="P50">
        <v>0.04</v>
      </c>
      <c r="Q50">
        <v>7.8209999999999997</v>
      </c>
      <c r="R50">
        <v>0.04</v>
      </c>
      <c r="S50">
        <v>7.8689999999999998</v>
      </c>
      <c r="T50">
        <v>0.51</v>
      </c>
      <c r="V50">
        <v>7.7679999999999998</v>
      </c>
      <c r="W50">
        <v>12940</v>
      </c>
      <c r="X50">
        <v>7.8209999999999997</v>
      </c>
      <c r="Y50">
        <v>7440</v>
      </c>
      <c r="Z50">
        <v>7.8689999999999998</v>
      </c>
      <c r="AA50">
        <v>16340</v>
      </c>
      <c r="AC50">
        <v>7.7679999999999998</v>
      </c>
      <c r="AD50">
        <v>5</v>
      </c>
      <c r="AE50">
        <v>7.8209999999999997</v>
      </c>
      <c r="AF50">
        <v>1</v>
      </c>
      <c r="AG50">
        <v>7.8689999999999998</v>
      </c>
      <c r="AH50">
        <v>6</v>
      </c>
      <c r="AJ50">
        <v>7.7679999999999998</v>
      </c>
      <c r="AK50">
        <v>14</v>
      </c>
      <c r="AL50">
        <v>7.8209999999999997</v>
      </c>
      <c r="AM50">
        <v>3</v>
      </c>
      <c r="AN50">
        <v>7.8689999999999998</v>
      </c>
      <c r="AO50">
        <v>8</v>
      </c>
      <c r="AQ50">
        <v>7.7679999999999998</v>
      </c>
      <c r="AR50">
        <v>17</v>
      </c>
      <c r="AS50">
        <v>7.8209999999999997</v>
      </c>
      <c r="AT50">
        <v>6</v>
      </c>
      <c r="AU50">
        <v>7.8689999999999998</v>
      </c>
      <c r="AV50">
        <v>11</v>
      </c>
      <c r="AX50">
        <v>7.7679999999999998</v>
      </c>
      <c r="AY50">
        <v>6</v>
      </c>
      <c r="AZ50">
        <v>7.8209999999999997</v>
      </c>
      <c r="BA50">
        <v>8</v>
      </c>
      <c r="BB50">
        <v>7.8689999999999998</v>
      </c>
      <c r="BC50">
        <v>14</v>
      </c>
      <c r="BE50">
        <v>7.7679999999999998</v>
      </c>
      <c r="BF50">
        <v>307</v>
      </c>
      <c r="BG50">
        <v>7.8209999999999997</v>
      </c>
      <c r="BH50">
        <v>112</v>
      </c>
      <c r="BI50">
        <v>7.8689999999999998</v>
      </c>
      <c r="BJ50">
        <v>79</v>
      </c>
    </row>
    <row r="51" spans="1:62" x14ac:dyDescent="0.2">
      <c r="A51">
        <v>7.9160000000000004</v>
      </c>
      <c r="B51">
        <v>112</v>
      </c>
      <c r="C51">
        <v>7.9630000000000001</v>
      </c>
      <c r="D51">
        <v>37</v>
      </c>
      <c r="E51">
        <v>8.01</v>
      </c>
      <c r="F51">
        <v>87</v>
      </c>
      <c r="H51">
        <v>7.9160000000000004</v>
      </c>
      <c r="I51">
        <v>20</v>
      </c>
      <c r="J51">
        <v>7.9630000000000001</v>
      </c>
      <c r="K51">
        <v>28</v>
      </c>
      <c r="L51">
        <v>8.01</v>
      </c>
      <c r="M51">
        <v>16</v>
      </c>
      <c r="O51">
        <v>7.9160000000000004</v>
      </c>
      <c r="P51">
        <v>0.04</v>
      </c>
      <c r="Q51">
        <v>7.9630000000000001</v>
      </c>
      <c r="R51">
        <v>0.04</v>
      </c>
      <c r="S51">
        <v>8.01</v>
      </c>
      <c r="T51">
        <v>0.5</v>
      </c>
      <c r="V51">
        <v>7.9160000000000004</v>
      </c>
      <c r="W51">
        <v>9540</v>
      </c>
      <c r="X51">
        <v>7.9630000000000001</v>
      </c>
      <c r="Y51">
        <v>9040</v>
      </c>
      <c r="Z51">
        <v>8.01</v>
      </c>
      <c r="AA51">
        <v>9040</v>
      </c>
      <c r="AC51">
        <v>7.9160000000000004</v>
      </c>
      <c r="AD51">
        <v>4</v>
      </c>
      <c r="AE51">
        <v>7.9630000000000001</v>
      </c>
      <c r="AF51">
        <v>3</v>
      </c>
      <c r="AG51">
        <v>8.01</v>
      </c>
      <c r="AH51">
        <v>11</v>
      </c>
      <c r="AJ51">
        <v>7.9160000000000004</v>
      </c>
      <c r="AK51">
        <v>31</v>
      </c>
      <c r="AL51">
        <v>7.9630000000000001</v>
      </c>
      <c r="AM51">
        <v>12</v>
      </c>
      <c r="AN51">
        <v>8.01</v>
      </c>
      <c r="AO51">
        <v>21</v>
      </c>
      <c r="AQ51">
        <v>7.9160000000000004</v>
      </c>
      <c r="AR51">
        <v>14</v>
      </c>
      <c r="AS51">
        <v>7.9630000000000001</v>
      </c>
      <c r="AT51">
        <v>27</v>
      </c>
      <c r="AU51">
        <v>8.01</v>
      </c>
      <c r="AV51">
        <v>27</v>
      </c>
      <c r="AX51">
        <v>7.9160000000000004</v>
      </c>
      <c r="AY51">
        <v>19</v>
      </c>
      <c r="AZ51">
        <v>7.9630000000000001</v>
      </c>
      <c r="BA51">
        <v>14</v>
      </c>
      <c r="BB51">
        <v>8.01</v>
      </c>
      <c r="BC51">
        <v>13</v>
      </c>
      <c r="BE51">
        <v>7.9160000000000004</v>
      </c>
      <c r="BF51">
        <v>114</v>
      </c>
      <c r="BG51">
        <v>7.9630000000000001</v>
      </c>
      <c r="BH51">
        <v>98</v>
      </c>
      <c r="BI51">
        <v>8.01</v>
      </c>
      <c r="BJ51">
        <v>534</v>
      </c>
    </row>
    <row r="52" spans="1:62" x14ac:dyDescent="0.2">
      <c r="A52">
        <v>8.0579999999999998</v>
      </c>
      <c r="B52">
        <v>64</v>
      </c>
      <c r="C52">
        <v>8.1050000000000004</v>
      </c>
      <c r="D52">
        <v>12</v>
      </c>
      <c r="E52">
        <v>8.1519999999999992</v>
      </c>
      <c r="F52">
        <v>12</v>
      </c>
      <c r="H52">
        <v>8.0579999999999998</v>
      </c>
      <c r="I52">
        <v>32</v>
      </c>
      <c r="J52">
        <v>8.1050000000000004</v>
      </c>
      <c r="K52">
        <v>17</v>
      </c>
      <c r="L52">
        <v>8.1519999999999992</v>
      </c>
      <c r="M52">
        <v>16</v>
      </c>
      <c r="O52">
        <v>8.0579999999999998</v>
      </c>
      <c r="P52">
        <v>0.48</v>
      </c>
      <c r="Q52">
        <v>8.1050000000000004</v>
      </c>
      <c r="R52">
        <v>0.04</v>
      </c>
      <c r="S52">
        <v>8.1519999999999992</v>
      </c>
      <c r="T52">
        <v>0.04</v>
      </c>
      <c r="V52">
        <v>8.0579999999999998</v>
      </c>
      <c r="W52">
        <v>6140</v>
      </c>
      <c r="X52">
        <v>8.1050000000000004</v>
      </c>
      <c r="Y52">
        <v>13540</v>
      </c>
      <c r="Z52">
        <v>8.1519999999999992</v>
      </c>
      <c r="AA52">
        <v>11240</v>
      </c>
      <c r="AC52">
        <v>8.0579999999999998</v>
      </c>
      <c r="AD52">
        <v>8</v>
      </c>
      <c r="AE52">
        <v>8.1050000000000004</v>
      </c>
      <c r="AF52">
        <v>1</v>
      </c>
      <c r="AG52">
        <v>8.1519999999999992</v>
      </c>
      <c r="AH52">
        <v>6</v>
      </c>
      <c r="AJ52">
        <v>8.0579999999999998</v>
      </c>
      <c r="AK52">
        <v>13</v>
      </c>
      <c r="AL52">
        <v>8.1050000000000004</v>
      </c>
      <c r="AM52">
        <v>2</v>
      </c>
      <c r="AN52">
        <v>8.1519999999999992</v>
      </c>
      <c r="AO52">
        <v>5</v>
      </c>
      <c r="AQ52">
        <v>8.0579999999999998</v>
      </c>
      <c r="AR52">
        <v>43</v>
      </c>
      <c r="AS52">
        <v>8.1050000000000004</v>
      </c>
      <c r="AT52">
        <v>1</v>
      </c>
      <c r="AU52">
        <v>8.1519999999999992</v>
      </c>
      <c r="AV52">
        <v>15</v>
      </c>
      <c r="AX52">
        <v>8.0579999999999998</v>
      </c>
      <c r="AY52">
        <v>11</v>
      </c>
      <c r="AZ52">
        <v>8.1050000000000004</v>
      </c>
      <c r="BA52">
        <v>5</v>
      </c>
      <c r="BB52">
        <v>8.1519999999999992</v>
      </c>
      <c r="BC52">
        <v>13</v>
      </c>
      <c r="BE52">
        <v>8.0579999999999998</v>
      </c>
      <c r="BF52">
        <v>204</v>
      </c>
      <c r="BG52">
        <v>8.1050000000000004</v>
      </c>
      <c r="BH52">
        <v>36</v>
      </c>
      <c r="BI52">
        <v>8.1519999999999992</v>
      </c>
      <c r="BJ52">
        <v>49</v>
      </c>
    </row>
    <row r="53" spans="1:62" x14ac:dyDescent="0.2">
      <c r="A53">
        <v>8.1999999999999993</v>
      </c>
      <c r="B53">
        <v>11</v>
      </c>
      <c r="C53">
        <v>8.2469999999999999</v>
      </c>
      <c r="D53">
        <v>41</v>
      </c>
      <c r="E53">
        <v>8.2940000000000005</v>
      </c>
      <c r="F53">
        <v>20</v>
      </c>
      <c r="H53">
        <v>8.1999999999999993</v>
      </c>
      <c r="I53">
        <v>19</v>
      </c>
      <c r="J53">
        <v>8.2469999999999999</v>
      </c>
      <c r="K53">
        <v>20</v>
      </c>
      <c r="L53">
        <v>8.2940000000000005</v>
      </c>
      <c r="M53">
        <v>33</v>
      </c>
      <c r="O53">
        <v>8.1999999999999993</v>
      </c>
      <c r="P53">
        <v>0.04</v>
      </c>
      <c r="Q53">
        <v>8.2469999999999999</v>
      </c>
      <c r="R53">
        <v>0.52</v>
      </c>
      <c r="S53">
        <v>8.2940000000000005</v>
      </c>
      <c r="T53">
        <v>0.04</v>
      </c>
      <c r="V53">
        <v>8.1999999999999993</v>
      </c>
      <c r="W53">
        <v>12840</v>
      </c>
      <c r="X53">
        <v>8.2469999999999999</v>
      </c>
      <c r="Y53">
        <v>8540</v>
      </c>
      <c r="Z53">
        <v>8.2940000000000005</v>
      </c>
      <c r="AA53">
        <v>11740</v>
      </c>
      <c r="AC53">
        <v>8.1999999999999993</v>
      </c>
      <c r="AD53">
        <v>3</v>
      </c>
      <c r="AE53">
        <v>8.2469999999999999</v>
      </c>
      <c r="AF53">
        <v>7</v>
      </c>
      <c r="AG53">
        <v>8.2940000000000005</v>
      </c>
      <c r="AH53">
        <v>3</v>
      </c>
      <c r="AJ53">
        <v>8.1999999999999993</v>
      </c>
      <c r="AK53">
        <v>6</v>
      </c>
      <c r="AL53">
        <v>8.2469999999999999</v>
      </c>
      <c r="AM53">
        <v>7</v>
      </c>
      <c r="AN53">
        <v>8.2940000000000005</v>
      </c>
      <c r="AO53">
        <v>6</v>
      </c>
      <c r="AQ53">
        <v>8.1999999999999993</v>
      </c>
      <c r="AR53">
        <v>19</v>
      </c>
      <c r="AS53">
        <v>8.2469999999999999</v>
      </c>
      <c r="AT53">
        <v>28</v>
      </c>
      <c r="AU53">
        <v>8.2940000000000005</v>
      </c>
      <c r="AV53">
        <v>35</v>
      </c>
      <c r="AX53">
        <v>8.1999999999999993</v>
      </c>
      <c r="AY53">
        <v>13</v>
      </c>
      <c r="AZ53">
        <v>8.2469999999999999</v>
      </c>
      <c r="BA53">
        <v>10</v>
      </c>
      <c r="BB53">
        <v>8.2940000000000005</v>
      </c>
      <c r="BC53">
        <v>10</v>
      </c>
      <c r="BE53">
        <v>8.1999999999999993</v>
      </c>
      <c r="BF53">
        <v>63</v>
      </c>
      <c r="BG53">
        <v>8.2469999999999999</v>
      </c>
      <c r="BH53">
        <v>77</v>
      </c>
      <c r="BI53">
        <v>8.2940000000000005</v>
      </c>
      <c r="BJ53">
        <v>82</v>
      </c>
    </row>
    <row r="54" spans="1:62" x14ac:dyDescent="0.2">
      <c r="A54">
        <v>8.3350000000000009</v>
      </c>
      <c r="B54">
        <v>81</v>
      </c>
      <c r="C54">
        <v>8.375</v>
      </c>
      <c r="D54">
        <v>99</v>
      </c>
      <c r="E54">
        <v>8.4160000000000004</v>
      </c>
      <c r="F54">
        <v>131</v>
      </c>
      <c r="H54">
        <v>8.3350000000000009</v>
      </c>
      <c r="I54">
        <v>14</v>
      </c>
      <c r="J54">
        <v>8.375</v>
      </c>
      <c r="K54">
        <v>31</v>
      </c>
      <c r="L54">
        <v>8.4160000000000004</v>
      </c>
      <c r="M54">
        <v>72</v>
      </c>
      <c r="O54">
        <v>8.3350000000000009</v>
      </c>
      <c r="P54">
        <v>0.47</v>
      </c>
      <c r="Q54">
        <v>8.375</v>
      </c>
      <c r="R54">
        <v>0.63</v>
      </c>
      <c r="S54">
        <v>8.4160000000000004</v>
      </c>
      <c r="T54">
        <v>0.7</v>
      </c>
      <c r="V54">
        <v>8.3350000000000009</v>
      </c>
      <c r="W54">
        <v>5040</v>
      </c>
      <c r="X54">
        <v>8.375</v>
      </c>
      <c r="Y54">
        <v>4640</v>
      </c>
      <c r="Z54">
        <v>8.4160000000000004</v>
      </c>
      <c r="AA54">
        <v>740</v>
      </c>
      <c r="AC54">
        <v>8.3350000000000009</v>
      </c>
      <c r="AD54">
        <v>8</v>
      </c>
      <c r="AE54">
        <v>8.375</v>
      </c>
      <c r="AF54">
        <v>5</v>
      </c>
      <c r="AG54">
        <v>8.4160000000000004</v>
      </c>
      <c r="AH54">
        <v>5</v>
      </c>
      <c r="AJ54">
        <v>8.3350000000000009</v>
      </c>
      <c r="AK54">
        <v>18</v>
      </c>
      <c r="AL54">
        <v>8.375</v>
      </c>
      <c r="AM54">
        <v>27</v>
      </c>
      <c r="AN54">
        <v>8.4160000000000004</v>
      </c>
      <c r="AO54">
        <v>35</v>
      </c>
      <c r="AQ54">
        <v>8.3350000000000009</v>
      </c>
      <c r="AR54">
        <v>17</v>
      </c>
      <c r="AS54">
        <v>8.375</v>
      </c>
      <c r="AT54">
        <v>32</v>
      </c>
      <c r="AU54">
        <v>8.4160000000000004</v>
      </c>
      <c r="AV54">
        <v>69</v>
      </c>
      <c r="AX54">
        <v>8.3350000000000009</v>
      </c>
      <c r="AY54">
        <v>12</v>
      </c>
      <c r="AZ54">
        <v>8.375</v>
      </c>
      <c r="BA54">
        <v>11</v>
      </c>
      <c r="BB54">
        <v>8.4160000000000004</v>
      </c>
      <c r="BC54">
        <v>11</v>
      </c>
      <c r="BE54">
        <v>8.3350000000000009</v>
      </c>
      <c r="BF54">
        <v>39</v>
      </c>
      <c r="BG54">
        <v>8.375</v>
      </c>
      <c r="BH54">
        <v>242</v>
      </c>
      <c r="BI54">
        <v>8.4160000000000004</v>
      </c>
      <c r="BJ54">
        <v>269</v>
      </c>
    </row>
    <row r="55" spans="1:62" x14ac:dyDescent="0.2">
      <c r="A55">
        <v>8.4570000000000007</v>
      </c>
      <c r="B55">
        <v>61</v>
      </c>
      <c r="C55">
        <v>8.4969999999999999</v>
      </c>
      <c r="D55">
        <v>108</v>
      </c>
      <c r="E55">
        <v>8.5380000000000003</v>
      </c>
      <c r="F55">
        <v>96</v>
      </c>
      <c r="H55">
        <v>8.4570000000000007</v>
      </c>
      <c r="I55">
        <v>19</v>
      </c>
      <c r="J55">
        <v>8.4969999999999999</v>
      </c>
      <c r="K55">
        <v>11</v>
      </c>
      <c r="L55">
        <v>8.5380000000000003</v>
      </c>
      <c r="M55">
        <v>16</v>
      </c>
      <c r="O55">
        <v>8.4570000000000007</v>
      </c>
      <c r="P55">
        <v>0.47</v>
      </c>
      <c r="Q55">
        <v>8.4969999999999999</v>
      </c>
      <c r="R55">
        <v>0.56000000000000005</v>
      </c>
      <c r="S55">
        <v>8.5380000000000003</v>
      </c>
      <c r="T55">
        <v>0.56999999999999995</v>
      </c>
      <c r="V55">
        <v>8.4570000000000007</v>
      </c>
      <c r="W55">
        <v>4840</v>
      </c>
      <c r="X55">
        <v>8.4969999999999999</v>
      </c>
      <c r="Y55">
        <v>1740</v>
      </c>
      <c r="Z55">
        <v>8.5380000000000003</v>
      </c>
      <c r="AA55">
        <v>3340</v>
      </c>
      <c r="AC55">
        <v>8.4570000000000007</v>
      </c>
      <c r="AD55">
        <v>8</v>
      </c>
      <c r="AE55">
        <v>8.4969999999999999</v>
      </c>
      <c r="AF55">
        <v>3</v>
      </c>
      <c r="AG55">
        <v>8.5380000000000003</v>
      </c>
      <c r="AH55">
        <v>4</v>
      </c>
      <c r="AJ55">
        <v>8.4570000000000007</v>
      </c>
      <c r="AK55">
        <v>9</v>
      </c>
      <c r="AL55">
        <v>8.4969999999999999</v>
      </c>
      <c r="AM55">
        <v>22</v>
      </c>
      <c r="AN55">
        <v>8.5380000000000003</v>
      </c>
      <c r="AO55">
        <v>9</v>
      </c>
      <c r="AQ55">
        <v>8.4570000000000007</v>
      </c>
      <c r="AR55">
        <v>27</v>
      </c>
      <c r="AS55">
        <v>8.4969999999999999</v>
      </c>
      <c r="AT55">
        <v>9</v>
      </c>
      <c r="AU55">
        <v>8.5380000000000003</v>
      </c>
      <c r="AV55">
        <v>16</v>
      </c>
      <c r="AX55">
        <v>8.4570000000000007</v>
      </c>
      <c r="AY55">
        <v>11</v>
      </c>
      <c r="AZ55">
        <v>8.4969999999999999</v>
      </c>
      <c r="BA55">
        <v>13</v>
      </c>
      <c r="BB55">
        <v>8.5380000000000003</v>
      </c>
      <c r="BC55">
        <v>14</v>
      </c>
      <c r="BE55">
        <v>8.4570000000000007</v>
      </c>
      <c r="BF55">
        <v>58</v>
      </c>
      <c r="BG55">
        <v>8.4969999999999999</v>
      </c>
      <c r="BH55">
        <v>44</v>
      </c>
      <c r="BI55">
        <v>8.5380000000000003</v>
      </c>
      <c r="BJ55">
        <v>68</v>
      </c>
    </row>
    <row r="56" spans="1:62" x14ac:dyDescent="0.2">
      <c r="A56">
        <v>8.5779999999999994</v>
      </c>
      <c r="B56">
        <v>68</v>
      </c>
      <c r="C56">
        <v>8.6189999999999998</v>
      </c>
      <c r="D56">
        <v>77</v>
      </c>
      <c r="E56">
        <v>8.66</v>
      </c>
      <c r="F56">
        <v>33</v>
      </c>
      <c r="H56">
        <v>8.5779999999999994</v>
      </c>
      <c r="I56">
        <v>17</v>
      </c>
      <c r="J56">
        <v>8.6189999999999998</v>
      </c>
      <c r="K56">
        <v>19</v>
      </c>
      <c r="L56">
        <v>8.66</v>
      </c>
      <c r="M56">
        <v>9</v>
      </c>
      <c r="O56">
        <v>8.5779999999999994</v>
      </c>
      <c r="P56">
        <v>0.46</v>
      </c>
      <c r="Q56">
        <v>8.6189999999999998</v>
      </c>
      <c r="R56">
        <v>0.48</v>
      </c>
      <c r="S56">
        <v>8.66</v>
      </c>
      <c r="T56">
        <v>0.45</v>
      </c>
      <c r="V56">
        <v>8.5779999999999994</v>
      </c>
      <c r="W56">
        <v>3640</v>
      </c>
      <c r="X56">
        <v>8.6189999999999998</v>
      </c>
      <c r="Y56">
        <v>1940</v>
      </c>
      <c r="Z56">
        <v>8.66</v>
      </c>
      <c r="AA56">
        <v>3440</v>
      </c>
      <c r="AC56">
        <v>8.5779999999999994</v>
      </c>
      <c r="AD56">
        <v>7</v>
      </c>
      <c r="AE56">
        <v>8.6189999999999998</v>
      </c>
      <c r="AF56">
        <v>4</v>
      </c>
      <c r="AG56">
        <v>8.66</v>
      </c>
      <c r="AH56">
        <v>4</v>
      </c>
      <c r="AJ56">
        <v>8.5779999999999994</v>
      </c>
      <c r="AK56">
        <v>10</v>
      </c>
      <c r="AL56">
        <v>8.6189999999999998</v>
      </c>
      <c r="AM56">
        <v>15</v>
      </c>
      <c r="AN56">
        <v>8.66</v>
      </c>
      <c r="AO56">
        <v>6</v>
      </c>
      <c r="AQ56">
        <v>8.5779999999999994</v>
      </c>
      <c r="AR56">
        <v>18</v>
      </c>
      <c r="AS56">
        <v>8.6189999999999998</v>
      </c>
      <c r="AT56">
        <v>21</v>
      </c>
      <c r="AU56">
        <v>8.66</v>
      </c>
      <c r="AV56">
        <v>12</v>
      </c>
      <c r="AX56">
        <v>8.5779999999999994</v>
      </c>
      <c r="AY56">
        <v>17</v>
      </c>
      <c r="AZ56">
        <v>8.6189999999999998</v>
      </c>
      <c r="BA56">
        <v>9</v>
      </c>
      <c r="BB56">
        <v>8.66</v>
      </c>
      <c r="BC56">
        <v>11</v>
      </c>
      <c r="BE56">
        <v>8.5779999999999994</v>
      </c>
      <c r="BF56">
        <v>85</v>
      </c>
      <c r="BG56">
        <v>8.6189999999999998</v>
      </c>
      <c r="BH56">
        <v>171</v>
      </c>
      <c r="BI56">
        <v>8.66</v>
      </c>
      <c r="BJ56">
        <v>55</v>
      </c>
    </row>
    <row r="57" spans="1:62" x14ac:dyDescent="0.2">
      <c r="A57">
        <v>8.6999999999999993</v>
      </c>
      <c r="B57">
        <v>75</v>
      </c>
      <c r="C57">
        <v>8.7409999999999997</v>
      </c>
      <c r="D57">
        <v>86</v>
      </c>
      <c r="E57">
        <v>8.7810000000000006</v>
      </c>
      <c r="F57">
        <v>83</v>
      </c>
      <c r="H57">
        <v>8.6999999999999993</v>
      </c>
      <c r="I57">
        <v>29</v>
      </c>
      <c r="J57">
        <v>8.7409999999999997</v>
      </c>
      <c r="K57">
        <v>34</v>
      </c>
      <c r="L57">
        <v>8.7810000000000006</v>
      </c>
      <c r="M57">
        <v>13</v>
      </c>
      <c r="O57">
        <v>8.6999999999999993</v>
      </c>
      <c r="P57">
        <v>0.45</v>
      </c>
      <c r="Q57">
        <v>8.7409999999999997</v>
      </c>
      <c r="R57">
        <v>0.48</v>
      </c>
      <c r="S57">
        <v>8.7810000000000006</v>
      </c>
      <c r="T57">
        <v>0.45</v>
      </c>
      <c r="V57">
        <v>8.6999999999999993</v>
      </c>
      <c r="W57">
        <v>6640</v>
      </c>
      <c r="X57">
        <v>8.7409999999999997</v>
      </c>
      <c r="Y57">
        <v>2640</v>
      </c>
      <c r="Z57">
        <v>8.7810000000000006</v>
      </c>
      <c r="AA57">
        <v>4240</v>
      </c>
      <c r="AC57">
        <v>8.6999999999999993</v>
      </c>
      <c r="AD57">
        <v>7</v>
      </c>
      <c r="AE57">
        <v>8.7409999999999997</v>
      </c>
      <c r="AF57">
        <v>4</v>
      </c>
      <c r="AG57">
        <v>8.7810000000000006</v>
      </c>
      <c r="AH57">
        <v>4</v>
      </c>
      <c r="AJ57">
        <v>8.6999999999999993</v>
      </c>
      <c r="AK57">
        <v>15</v>
      </c>
      <c r="AL57">
        <v>8.7409999999999997</v>
      </c>
      <c r="AM57">
        <v>24</v>
      </c>
      <c r="AN57">
        <v>8.7810000000000006</v>
      </c>
      <c r="AO57">
        <v>13</v>
      </c>
      <c r="AQ57">
        <v>8.6999999999999993</v>
      </c>
      <c r="AR57">
        <v>23</v>
      </c>
      <c r="AS57">
        <v>8.7409999999999997</v>
      </c>
      <c r="AT57">
        <v>24</v>
      </c>
      <c r="AU57">
        <v>8.7810000000000006</v>
      </c>
      <c r="AV57">
        <v>12</v>
      </c>
      <c r="AX57">
        <v>8.6999999999999993</v>
      </c>
      <c r="AY57">
        <v>23</v>
      </c>
      <c r="AZ57">
        <v>8.7409999999999997</v>
      </c>
      <c r="BA57">
        <v>23</v>
      </c>
      <c r="BB57">
        <v>8.7810000000000006</v>
      </c>
      <c r="BC57">
        <v>24</v>
      </c>
      <c r="BE57">
        <v>8.6999999999999993</v>
      </c>
      <c r="BF57">
        <v>112</v>
      </c>
      <c r="BG57">
        <v>8.7409999999999997</v>
      </c>
      <c r="BH57">
        <v>114</v>
      </c>
      <c r="BI57">
        <v>8.7810000000000006</v>
      </c>
      <c r="BJ57">
        <v>63</v>
      </c>
    </row>
    <row r="58" spans="1:62" x14ac:dyDescent="0.2">
      <c r="A58">
        <v>8.8219999999999992</v>
      </c>
      <c r="B58">
        <v>142</v>
      </c>
      <c r="C58">
        <v>8.8629999999999995</v>
      </c>
      <c r="D58">
        <v>63</v>
      </c>
      <c r="E58">
        <v>8.9030000000000005</v>
      </c>
      <c r="F58">
        <v>25</v>
      </c>
      <c r="H58">
        <v>8.8219999999999992</v>
      </c>
      <c r="I58">
        <v>26</v>
      </c>
      <c r="J58">
        <v>8.8629999999999995</v>
      </c>
      <c r="K58">
        <v>86</v>
      </c>
      <c r="L58">
        <v>8.9030000000000005</v>
      </c>
      <c r="M58">
        <v>79</v>
      </c>
      <c r="O58">
        <v>8.8219999999999992</v>
      </c>
      <c r="P58">
        <v>0.47</v>
      </c>
      <c r="Q58">
        <v>8.8629999999999995</v>
      </c>
      <c r="R58">
        <v>0.46</v>
      </c>
      <c r="S58">
        <v>8.9030000000000005</v>
      </c>
      <c r="T58">
        <v>0.42</v>
      </c>
      <c r="V58">
        <v>8.8219999999999992</v>
      </c>
      <c r="W58">
        <v>3140</v>
      </c>
      <c r="X58">
        <v>8.8629999999999995</v>
      </c>
      <c r="Y58">
        <v>6740</v>
      </c>
      <c r="Z58">
        <v>8.9030000000000005</v>
      </c>
      <c r="AA58">
        <v>3140</v>
      </c>
      <c r="AC58">
        <v>8.8219999999999992</v>
      </c>
      <c r="AD58">
        <v>4</v>
      </c>
      <c r="AE58">
        <v>8.8629999999999995</v>
      </c>
      <c r="AF58">
        <v>9</v>
      </c>
      <c r="AG58">
        <v>8.9030000000000005</v>
      </c>
      <c r="AH58">
        <v>5</v>
      </c>
      <c r="AJ58">
        <v>8.8219999999999992</v>
      </c>
      <c r="AK58">
        <v>35</v>
      </c>
      <c r="AL58">
        <v>8.8629999999999995</v>
      </c>
      <c r="AM58">
        <v>27</v>
      </c>
      <c r="AN58">
        <v>8.9030000000000005</v>
      </c>
      <c r="AO58">
        <v>16</v>
      </c>
      <c r="AQ58">
        <v>8.8219999999999992</v>
      </c>
      <c r="AR58">
        <v>22</v>
      </c>
      <c r="AS58">
        <v>8.8629999999999995</v>
      </c>
      <c r="AT58">
        <v>79</v>
      </c>
      <c r="AU58">
        <v>8.9030000000000005</v>
      </c>
      <c r="AV58">
        <v>61</v>
      </c>
      <c r="AX58">
        <v>8.8219999999999992</v>
      </c>
      <c r="AY58">
        <v>18</v>
      </c>
      <c r="AZ58">
        <v>8.8629999999999995</v>
      </c>
      <c r="BA58">
        <v>15</v>
      </c>
      <c r="BB58">
        <v>8.9030000000000005</v>
      </c>
      <c r="BC58">
        <v>18</v>
      </c>
      <c r="BE58">
        <v>8.8219999999999992</v>
      </c>
      <c r="BF58">
        <v>250</v>
      </c>
      <c r="BG58">
        <v>8.8629999999999995</v>
      </c>
      <c r="BH58">
        <v>266</v>
      </c>
      <c r="BI58">
        <v>8.9030000000000005</v>
      </c>
      <c r="BJ58">
        <v>166</v>
      </c>
    </row>
    <row r="59" spans="1:62" x14ac:dyDescent="0.2">
      <c r="A59">
        <v>8.9440000000000008</v>
      </c>
      <c r="B59">
        <v>23</v>
      </c>
      <c r="C59">
        <v>8.984</v>
      </c>
      <c r="D59">
        <v>200</v>
      </c>
      <c r="E59">
        <v>9.0250000000000004</v>
      </c>
      <c r="F59">
        <v>33</v>
      </c>
      <c r="H59">
        <v>8.9440000000000008</v>
      </c>
      <c r="I59">
        <v>11</v>
      </c>
      <c r="J59">
        <v>8.984</v>
      </c>
      <c r="K59">
        <v>66</v>
      </c>
      <c r="L59">
        <v>9.0250000000000004</v>
      </c>
      <c r="M59">
        <v>19</v>
      </c>
      <c r="O59">
        <v>8.9440000000000008</v>
      </c>
      <c r="P59">
        <v>0.44</v>
      </c>
      <c r="Q59">
        <v>8.984</v>
      </c>
      <c r="R59">
        <v>0.51</v>
      </c>
      <c r="S59">
        <v>9.0250000000000004</v>
      </c>
      <c r="T59">
        <v>0.45</v>
      </c>
      <c r="V59">
        <v>8.9440000000000008</v>
      </c>
      <c r="W59">
        <v>5640</v>
      </c>
      <c r="X59">
        <v>8.984</v>
      </c>
      <c r="Y59">
        <v>7440</v>
      </c>
      <c r="Z59">
        <v>9.0250000000000004</v>
      </c>
      <c r="AA59">
        <v>9840</v>
      </c>
      <c r="AC59">
        <v>8.9440000000000008</v>
      </c>
      <c r="AD59">
        <v>5</v>
      </c>
      <c r="AE59">
        <v>8.984</v>
      </c>
      <c r="AF59">
        <v>8</v>
      </c>
      <c r="AG59">
        <v>9.0250000000000004</v>
      </c>
      <c r="AH59">
        <v>4</v>
      </c>
      <c r="AJ59">
        <v>8.9440000000000008</v>
      </c>
      <c r="AK59">
        <v>10</v>
      </c>
      <c r="AL59">
        <v>8.984</v>
      </c>
      <c r="AM59">
        <v>40</v>
      </c>
      <c r="AN59">
        <v>9.0250000000000004</v>
      </c>
      <c r="AO59">
        <v>7</v>
      </c>
      <c r="AQ59">
        <v>8.9440000000000008</v>
      </c>
      <c r="AR59">
        <v>21</v>
      </c>
      <c r="AS59">
        <v>8.984</v>
      </c>
      <c r="AT59">
        <v>19</v>
      </c>
      <c r="AU59">
        <v>9.0250000000000004</v>
      </c>
      <c r="AV59">
        <v>17</v>
      </c>
      <c r="AX59">
        <v>8.9440000000000008</v>
      </c>
      <c r="AY59">
        <v>19</v>
      </c>
      <c r="AZ59">
        <v>8.984</v>
      </c>
      <c r="BA59">
        <v>15</v>
      </c>
      <c r="BB59">
        <v>9.0250000000000004</v>
      </c>
      <c r="BC59">
        <v>10</v>
      </c>
      <c r="BE59">
        <v>8.9440000000000008</v>
      </c>
      <c r="BF59">
        <v>66</v>
      </c>
      <c r="BG59">
        <v>8.984</v>
      </c>
      <c r="BH59">
        <v>220</v>
      </c>
      <c r="BI59">
        <v>9.0250000000000004</v>
      </c>
      <c r="BJ59">
        <v>136</v>
      </c>
    </row>
    <row r="60" spans="1:62" x14ac:dyDescent="0.2">
      <c r="A60">
        <v>9.0660000000000007</v>
      </c>
      <c r="B60">
        <v>56</v>
      </c>
      <c r="C60">
        <v>9.1059999999999999</v>
      </c>
      <c r="D60">
        <v>24</v>
      </c>
      <c r="E60">
        <v>9.1470000000000002</v>
      </c>
      <c r="F60">
        <v>131</v>
      </c>
      <c r="H60">
        <v>9.0660000000000007</v>
      </c>
      <c r="I60">
        <v>10</v>
      </c>
      <c r="J60">
        <v>9.1059999999999999</v>
      </c>
      <c r="K60">
        <v>10</v>
      </c>
      <c r="L60">
        <v>9.1470000000000002</v>
      </c>
      <c r="M60">
        <v>11</v>
      </c>
      <c r="O60">
        <v>9.0660000000000007</v>
      </c>
      <c r="P60">
        <v>0</v>
      </c>
      <c r="Q60">
        <v>9.1059999999999999</v>
      </c>
      <c r="R60">
        <v>0.28999999999999998</v>
      </c>
      <c r="S60">
        <v>9.1470000000000002</v>
      </c>
      <c r="T60">
        <v>0.43</v>
      </c>
      <c r="V60">
        <v>9.0660000000000007</v>
      </c>
      <c r="W60">
        <v>4840</v>
      </c>
      <c r="X60">
        <v>9.1059999999999999</v>
      </c>
      <c r="Y60">
        <v>7840</v>
      </c>
      <c r="Z60">
        <v>9.1470000000000002</v>
      </c>
      <c r="AA60">
        <v>8840</v>
      </c>
      <c r="AC60">
        <v>9.0660000000000007</v>
      </c>
      <c r="AD60">
        <v>3</v>
      </c>
      <c r="AE60">
        <v>9.1059999999999999</v>
      </c>
      <c r="AF60">
        <v>5</v>
      </c>
      <c r="AG60">
        <v>9.1470000000000002</v>
      </c>
      <c r="AH60">
        <v>4</v>
      </c>
      <c r="AJ60">
        <v>9.0660000000000007</v>
      </c>
      <c r="AK60">
        <v>13</v>
      </c>
      <c r="AL60">
        <v>9.1059999999999999</v>
      </c>
      <c r="AM60">
        <v>4</v>
      </c>
      <c r="AN60">
        <v>9.1470000000000002</v>
      </c>
      <c r="AO60">
        <v>29</v>
      </c>
      <c r="AQ60">
        <v>9.0660000000000007</v>
      </c>
      <c r="AR60">
        <v>21</v>
      </c>
      <c r="AS60">
        <v>9.1059999999999999</v>
      </c>
      <c r="AT60">
        <v>14</v>
      </c>
      <c r="AU60">
        <v>9.1470000000000002</v>
      </c>
      <c r="AV60">
        <v>11</v>
      </c>
      <c r="AX60">
        <v>9.0660000000000007</v>
      </c>
      <c r="AY60">
        <v>9</v>
      </c>
      <c r="AZ60">
        <v>9.1059999999999999</v>
      </c>
      <c r="BA60">
        <v>9</v>
      </c>
      <c r="BB60">
        <v>9.1470000000000002</v>
      </c>
      <c r="BC60">
        <v>8</v>
      </c>
      <c r="BE60">
        <v>9.0660000000000007</v>
      </c>
      <c r="BF60">
        <v>68</v>
      </c>
      <c r="BG60">
        <v>9.1059999999999999</v>
      </c>
      <c r="BH60">
        <v>55</v>
      </c>
      <c r="BI60">
        <v>9.1470000000000002</v>
      </c>
      <c r="BJ60">
        <v>63</v>
      </c>
    </row>
    <row r="61" spans="1:62" x14ac:dyDescent="0.2">
      <c r="A61">
        <v>9.1869999999999994</v>
      </c>
      <c r="B61">
        <v>35</v>
      </c>
      <c r="C61">
        <v>9.2279999999999998</v>
      </c>
      <c r="D61">
        <v>61</v>
      </c>
      <c r="E61">
        <v>9.2690000000000001</v>
      </c>
      <c r="F61">
        <v>72</v>
      </c>
      <c r="H61">
        <v>9.1869999999999994</v>
      </c>
      <c r="I61">
        <v>7</v>
      </c>
      <c r="J61">
        <v>9.2279999999999998</v>
      </c>
      <c r="K61">
        <v>12</v>
      </c>
      <c r="L61">
        <v>9.2690000000000001</v>
      </c>
      <c r="M61">
        <v>31</v>
      </c>
      <c r="O61">
        <v>9.1869999999999994</v>
      </c>
      <c r="P61">
        <v>0.55000000000000004</v>
      </c>
      <c r="Q61">
        <v>9.2279999999999998</v>
      </c>
      <c r="R61">
        <v>0.55000000000000004</v>
      </c>
      <c r="S61">
        <v>9.2690000000000001</v>
      </c>
      <c r="T61">
        <v>0.56999999999999995</v>
      </c>
      <c r="V61">
        <v>9.1869999999999994</v>
      </c>
      <c r="W61">
        <v>4340</v>
      </c>
      <c r="X61">
        <v>9.2279999999999998</v>
      </c>
      <c r="Y61">
        <v>5640</v>
      </c>
      <c r="Z61">
        <v>9.2690000000000001</v>
      </c>
      <c r="AA61">
        <v>5140</v>
      </c>
      <c r="AC61">
        <v>9.1869999999999994</v>
      </c>
      <c r="AD61">
        <v>4</v>
      </c>
      <c r="AE61">
        <v>9.2279999999999998</v>
      </c>
      <c r="AF61">
        <v>6</v>
      </c>
      <c r="AG61">
        <v>9.2690000000000001</v>
      </c>
      <c r="AH61">
        <v>6</v>
      </c>
      <c r="AJ61">
        <v>9.1869999999999994</v>
      </c>
      <c r="AK61">
        <v>5</v>
      </c>
      <c r="AL61">
        <v>9.2279999999999998</v>
      </c>
      <c r="AM61">
        <v>9</v>
      </c>
      <c r="AN61">
        <v>9.2690000000000001</v>
      </c>
      <c r="AO61">
        <v>12</v>
      </c>
      <c r="AQ61">
        <v>9.1869999999999994</v>
      </c>
      <c r="AR61">
        <v>10</v>
      </c>
      <c r="AS61">
        <v>9.2279999999999998</v>
      </c>
      <c r="AT61">
        <v>14</v>
      </c>
      <c r="AU61">
        <v>9.2690000000000001</v>
      </c>
      <c r="AV61">
        <v>15</v>
      </c>
      <c r="AX61">
        <v>9.1869999999999994</v>
      </c>
      <c r="AY61">
        <v>6</v>
      </c>
      <c r="AZ61">
        <v>9.2279999999999998</v>
      </c>
      <c r="BA61">
        <v>12</v>
      </c>
      <c r="BB61">
        <v>9.2690000000000001</v>
      </c>
      <c r="BC61">
        <v>9</v>
      </c>
      <c r="BE61">
        <v>9.1869999999999994</v>
      </c>
      <c r="BF61">
        <v>47</v>
      </c>
      <c r="BG61">
        <v>9.2279999999999998</v>
      </c>
      <c r="BH61">
        <v>85</v>
      </c>
      <c r="BI61">
        <v>9.2690000000000001</v>
      </c>
      <c r="BJ61">
        <v>239</v>
      </c>
    </row>
    <row r="62" spans="1:62" x14ac:dyDescent="0.2">
      <c r="A62">
        <v>9.3089999999999993</v>
      </c>
      <c r="B62">
        <v>60</v>
      </c>
      <c r="C62">
        <v>9.35</v>
      </c>
      <c r="D62">
        <v>76</v>
      </c>
      <c r="E62">
        <v>9.39</v>
      </c>
      <c r="F62">
        <v>48</v>
      </c>
      <c r="H62">
        <v>9.3089999999999993</v>
      </c>
      <c r="I62">
        <v>11</v>
      </c>
      <c r="J62">
        <v>9.35</v>
      </c>
      <c r="K62">
        <v>10</v>
      </c>
      <c r="L62">
        <v>9.39</v>
      </c>
      <c r="M62">
        <v>11</v>
      </c>
      <c r="O62">
        <v>9.3089999999999993</v>
      </c>
      <c r="P62">
        <v>0.61</v>
      </c>
      <c r="Q62">
        <v>9.35</v>
      </c>
      <c r="R62">
        <v>0.53</v>
      </c>
      <c r="S62">
        <v>9.39</v>
      </c>
      <c r="T62">
        <v>0.41</v>
      </c>
      <c r="V62">
        <v>9.3089999999999993</v>
      </c>
      <c r="W62">
        <v>6540</v>
      </c>
      <c r="X62">
        <v>9.35</v>
      </c>
      <c r="Y62">
        <v>7940</v>
      </c>
      <c r="Z62">
        <v>9.39</v>
      </c>
      <c r="AA62">
        <v>12840</v>
      </c>
      <c r="AC62">
        <v>9.3089999999999993</v>
      </c>
      <c r="AD62">
        <v>12</v>
      </c>
      <c r="AE62">
        <v>9.35</v>
      </c>
      <c r="AF62">
        <v>3</v>
      </c>
      <c r="AG62">
        <v>9.39</v>
      </c>
      <c r="AH62">
        <v>6</v>
      </c>
      <c r="AJ62">
        <v>9.3089999999999993</v>
      </c>
      <c r="AK62">
        <v>16</v>
      </c>
      <c r="AL62">
        <v>9.35</v>
      </c>
      <c r="AM62">
        <v>9</v>
      </c>
      <c r="AN62">
        <v>9.39</v>
      </c>
      <c r="AO62">
        <v>8</v>
      </c>
      <c r="AQ62">
        <v>9.3089999999999993</v>
      </c>
      <c r="AR62">
        <v>31</v>
      </c>
      <c r="AS62">
        <v>9.35</v>
      </c>
      <c r="AT62">
        <v>12</v>
      </c>
      <c r="AU62">
        <v>9.39</v>
      </c>
      <c r="AV62">
        <v>15</v>
      </c>
      <c r="AX62">
        <v>9.3089999999999993</v>
      </c>
      <c r="AY62">
        <v>8</v>
      </c>
      <c r="AZ62">
        <v>9.35</v>
      </c>
      <c r="BA62">
        <v>8</v>
      </c>
      <c r="BB62">
        <v>9.39</v>
      </c>
      <c r="BC62">
        <v>12</v>
      </c>
      <c r="BE62">
        <v>9.3089999999999993</v>
      </c>
      <c r="BF62">
        <v>101</v>
      </c>
      <c r="BG62">
        <v>9.35</v>
      </c>
      <c r="BH62">
        <v>71</v>
      </c>
      <c r="BI62">
        <v>9.39</v>
      </c>
      <c r="BJ62">
        <v>63</v>
      </c>
    </row>
    <row r="63" spans="1:62" x14ac:dyDescent="0.2">
      <c r="A63">
        <v>9.4309999999999992</v>
      </c>
      <c r="B63">
        <v>65</v>
      </c>
      <c r="C63">
        <v>9.4719999999999995</v>
      </c>
      <c r="D63">
        <v>33</v>
      </c>
      <c r="E63">
        <v>9.5120000000000005</v>
      </c>
      <c r="F63">
        <v>39</v>
      </c>
      <c r="H63">
        <v>9.4309999999999992</v>
      </c>
      <c r="I63">
        <v>32</v>
      </c>
      <c r="J63">
        <v>9.4719999999999995</v>
      </c>
      <c r="K63">
        <v>21</v>
      </c>
      <c r="L63">
        <v>9.5120000000000005</v>
      </c>
      <c r="M63">
        <v>14</v>
      </c>
      <c r="O63">
        <v>9.4309999999999992</v>
      </c>
      <c r="P63">
        <v>0.39</v>
      </c>
      <c r="Q63">
        <v>9.4719999999999995</v>
      </c>
      <c r="R63">
        <v>0.5</v>
      </c>
      <c r="S63">
        <v>9.5120000000000005</v>
      </c>
      <c r="T63">
        <v>0.5</v>
      </c>
      <c r="V63">
        <v>9.4309999999999992</v>
      </c>
      <c r="W63">
        <v>5740</v>
      </c>
      <c r="X63">
        <v>9.4719999999999995</v>
      </c>
      <c r="Y63">
        <v>5140</v>
      </c>
      <c r="Z63">
        <v>9.5120000000000005</v>
      </c>
      <c r="AA63">
        <v>4540</v>
      </c>
      <c r="AC63">
        <v>9.4309999999999992</v>
      </c>
      <c r="AD63">
        <v>3</v>
      </c>
      <c r="AE63">
        <v>9.4719999999999995</v>
      </c>
      <c r="AF63">
        <v>4</v>
      </c>
      <c r="AG63">
        <v>9.5120000000000005</v>
      </c>
      <c r="AH63">
        <v>3</v>
      </c>
      <c r="AJ63">
        <v>9.4309999999999992</v>
      </c>
      <c r="AK63">
        <v>18</v>
      </c>
      <c r="AL63">
        <v>9.4719999999999995</v>
      </c>
      <c r="AM63">
        <v>11</v>
      </c>
      <c r="AN63">
        <v>9.5120000000000005</v>
      </c>
      <c r="AO63">
        <v>8</v>
      </c>
      <c r="AQ63">
        <v>9.4309999999999992</v>
      </c>
      <c r="AR63">
        <v>27</v>
      </c>
      <c r="AS63">
        <v>9.4719999999999995</v>
      </c>
      <c r="AT63">
        <v>28</v>
      </c>
      <c r="AU63">
        <v>9.5120000000000005</v>
      </c>
      <c r="AV63">
        <v>22</v>
      </c>
      <c r="AX63">
        <v>9.4309999999999992</v>
      </c>
      <c r="AY63">
        <v>15</v>
      </c>
      <c r="AZ63">
        <v>9.4719999999999995</v>
      </c>
      <c r="BA63">
        <v>9</v>
      </c>
      <c r="BB63">
        <v>9.5120000000000005</v>
      </c>
      <c r="BC63">
        <v>6</v>
      </c>
      <c r="BE63">
        <v>9.4309999999999992</v>
      </c>
      <c r="BF63">
        <v>98</v>
      </c>
      <c r="BG63">
        <v>9.4719999999999995</v>
      </c>
      <c r="BH63">
        <v>228</v>
      </c>
      <c r="BI63">
        <v>9.5120000000000005</v>
      </c>
      <c r="BJ63">
        <v>109</v>
      </c>
    </row>
    <row r="64" spans="1:62" x14ac:dyDescent="0.2">
      <c r="A64">
        <v>9.5530000000000008</v>
      </c>
      <c r="B64">
        <v>30</v>
      </c>
      <c r="C64">
        <v>9.593</v>
      </c>
      <c r="D64">
        <v>24</v>
      </c>
      <c r="E64">
        <v>9.6340000000000003</v>
      </c>
      <c r="F64">
        <v>25</v>
      </c>
      <c r="H64">
        <v>9.5530000000000008</v>
      </c>
      <c r="I64">
        <v>13</v>
      </c>
      <c r="J64">
        <v>9.593</v>
      </c>
      <c r="K64">
        <v>13</v>
      </c>
      <c r="L64">
        <v>9.6340000000000003</v>
      </c>
      <c r="M64">
        <v>9</v>
      </c>
      <c r="O64">
        <v>9.5530000000000008</v>
      </c>
      <c r="P64">
        <v>0.49</v>
      </c>
      <c r="Q64">
        <v>9.593</v>
      </c>
      <c r="R64">
        <v>0.5</v>
      </c>
      <c r="S64">
        <v>9.6340000000000003</v>
      </c>
      <c r="T64">
        <v>0.49</v>
      </c>
      <c r="V64">
        <v>9.5530000000000008</v>
      </c>
      <c r="W64">
        <v>4040</v>
      </c>
      <c r="X64">
        <v>9.593</v>
      </c>
      <c r="Y64">
        <v>4540</v>
      </c>
      <c r="Z64">
        <v>9.6340000000000003</v>
      </c>
      <c r="AA64">
        <v>1640</v>
      </c>
      <c r="AC64">
        <v>9.5530000000000008</v>
      </c>
      <c r="AD64">
        <v>3</v>
      </c>
      <c r="AE64">
        <v>9.593</v>
      </c>
      <c r="AF64">
        <v>3</v>
      </c>
      <c r="AG64">
        <v>9.6340000000000003</v>
      </c>
      <c r="AH64">
        <v>2</v>
      </c>
      <c r="AJ64">
        <v>9.5530000000000008</v>
      </c>
      <c r="AK64">
        <v>8</v>
      </c>
      <c r="AL64">
        <v>9.593</v>
      </c>
      <c r="AM64">
        <v>7</v>
      </c>
      <c r="AN64">
        <v>9.6340000000000003</v>
      </c>
      <c r="AO64">
        <v>5</v>
      </c>
      <c r="AQ64">
        <v>9.5530000000000008</v>
      </c>
      <c r="AR64">
        <v>16</v>
      </c>
      <c r="AS64">
        <v>9.593</v>
      </c>
      <c r="AT64">
        <v>18</v>
      </c>
      <c r="AU64">
        <v>9.6340000000000003</v>
      </c>
      <c r="AV64">
        <v>12</v>
      </c>
      <c r="AX64">
        <v>9.5530000000000008</v>
      </c>
      <c r="AY64">
        <v>4</v>
      </c>
      <c r="AZ64">
        <v>9.593</v>
      </c>
      <c r="BA64">
        <v>4</v>
      </c>
      <c r="BB64">
        <v>9.6340000000000003</v>
      </c>
      <c r="BC64">
        <v>4</v>
      </c>
      <c r="BE64">
        <v>9.5530000000000008</v>
      </c>
      <c r="BF64">
        <v>71</v>
      </c>
      <c r="BG64">
        <v>9.593</v>
      </c>
      <c r="BH64">
        <v>60</v>
      </c>
      <c r="BI64">
        <v>9.6340000000000003</v>
      </c>
      <c r="BJ64">
        <v>41</v>
      </c>
    </row>
    <row r="65" spans="1:62" x14ac:dyDescent="0.2">
      <c r="A65">
        <v>9.6750000000000007</v>
      </c>
      <c r="B65">
        <v>21</v>
      </c>
      <c r="C65">
        <v>9.7149999999999999</v>
      </c>
      <c r="D65">
        <v>35</v>
      </c>
      <c r="E65">
        <v>9.7560000000000002</v>
      </c>
      <c r="F65">
        <v>80</v>
      </c>
      <c r="H65">
        <v>9.6750000000000007</v>
      </c>
      <c r="I65">
        <v>11</v>
      </c>
      <c r="J65">
        <v>9.7149999999999999</v>
      </c>
      <c r="K65">
        <v>6</v>
      </c>
      <c r="L65">
        <v>9.7560000000000002</v>
      </c>
      <c r="M65">
        <v>9</v>
      </c>
      <c r="O65">
        <v>9.6750000000000007</v>
      </c>
      <c r="P65">
        <v>0.4</v>
      </c>
      <c r="Q65">
        <v>9.7149999999999999</v>
      </c>
      <c r="R65">
        <v>0.46</v>
      </c>
      <c r="S65">
        <v>9.7560000000000002</v>
      </c>
      <c r="T65">
        <v>0.47</v>
      </c>
      <c r="V65">
        <v>9.6750000000000007</v>
      </c>
      <c r="W65">
        <v>4040</v>
      </c>
      <c r="X65">
        <v>9.7149999999999999</v>
      </c>
      <c r="Y65">
        <v>4740</v>
      </c>
      <c r="Z65">
        <v>9.7560000000000002</v>
      </c>
      <c r="AA65">
        <v>11440</v>
      </c>
      <c r="AC65">
        <v>9.6750000000000007</v>
      </c>
      <c r="AD65">
        <v>8</v>
      </c>
      <c r="AE65">
        <v>9.7149999999999999</v>
      </c>
      <c r="AF65">
        <v>4</v>
      </c>
      <c r="AG65">
        <v>9.7560000000000002</v>
      </c>
      <c r="AH65">
        <v>4</v>
      </c>
      <c r="AJ65">
        <v>9.6750000000000007</v>
      </c>
      <c r="AK65">
        <v>6</v>
      </c>
      <c r="AL65">
        <v>9.7149999999999999</v>
      </c>
      <c r="AM65">
        <v>3</v>
      </c>
      <c r="AN65">
        <v>9.7560000000000002</v>
      </c>
      <c r="AO65">
        <v>27</v>
      </c>
      <c r="AQ65">
        <v>9.6750000000000007</v>
      </c>
      <c r="AR65">
        <v>16</v>
      </c>
      <c r="AS65">
        <v>9.7149999999999999</v>
      </c>
      <c r="AT65">
        <v>11</v>
      </c>
      <c r="AU65">
        <v>9.7560000000000002</v>
      </c>
      <c r="AV65">
        <v>11</v>
      </c>
      <c r="AX65">
        <v>9.6750000000000007</v>
      </c>
      <c r="AY65">
        <v>5</v>
      </c>
      <c r="AZ65">
        <v>9.7149999999999999</v>
      </c>
      <c r="BA65">
        <v>4</v>
      </c>
      <c r="BB65">
        <v>9.7560000000000002</v>
      </c>
      <c r="BC65">
        <v>5</v>
      </c>
      <c r="BE65">
        <v>9.6750000000000007</v>
      </c>
      <c r="BF65">
        <v>36</v>
      </c>
      <c r="BG65">
        <v>9.7149999999999999</v>
      </c>
      <c r="BH65">
        <v>52</v>
      </c>
      <c r="BI65">
        <v>9.7560000000000002</v>
      </c>
      <c r="BJ65">
        <v>33</v>
      </c>
    </row>
    <row r="66" spans="1:62" x14ac:dyDescent="0.2">
      <c r="A66">
        <v>9.7959999999999994</v>
      </c>
      <c r="B66">
        <v>57</v>
      </c>
      <c r="C66">
        <v>9.8369999999999997</v>
      </c>
      <c r="D66">
        <v>31</v>
      </c>
      <c r="E66">
        <v>9.8780000000000001</v>
      </c>
      <c r="F66">
        <v>38</v>
      </c>
      <c r="H66">
        <v>9.7959999999999994</v>
      </c>
      <c r="I66">
        <v>11</v>
      </c>
      <c r="J66">
        <v>9.8369999999999997</v>
      </c>
      <c r="K66">
        <v>7</v>
      </c>
      <c r="L66">
        <v>9.8780000000000001</v>
      </c>
      <c r="M66">
        <v>9</v>
      </c>
      <c r="O66">
        <v>9.7959999999999994</v>
      </c>
      <c r="P66">
        <v>0.52</v>
      </c>
      <c r="Q66">
        <v>9.8369999999999997</v>
      </c>
      <c r="R66">
        <v>0.52</v>
      </c>
      <c r="S66">
        <v>9.8780000000000001</v>
      </c>
      <c r="T66">
        <v>0.5</v>
      </c>
      <c r="V66">
        <v>9.7959999999999994</v>
      </c>
      <c r="W66">
        <v>7140</v>
      </c>
      <c r="X66">
        <v>9.8369999999999997</v>
      </c>
      <c r="Y66">
        <v>4140</v>
      </c>
      <c r="Z66">
        <v>9.8780000000000001</v>
      </c>
      <c r="AA66">
        <v>7640</v>
      </c>
      <c r="AC66">
        <v>9.7959999999999994</v>
      </c>
      <c r="AD66">
        <v>4</v>
      </c>
      <c r="AE66">
        <v>9.8369999999999997</v>
      </c>
      <c r="AF66">
        <v>12</v>
      </c>
      <c r="AG66">
        <v>9.8780000000000001</v>
      </c>
      <c r="AH66">
        <v>2</v>
      </c>
      <c r="AJ66">
        <v>9.7959999999999994</v>
      </c>
      <c r="AK66">
        <v>12</v>
      </c>
      <c r="AL66">
        <v>9.8369999999999997</v>
      </c>
      <c r="AM66">
        <v>30</v>
      </c>
      <c r="AN66">
        <v>9.8780000000000001</v>
      </c>
      <c r="AO66">
        <v>6</v>
      </c>
      <c r="AQ66">
        <v>9.7959999999999994</v>
      </c>
      <c r="AR66">
        <v>12</v>
      </c>
      <c r="AS66">
        <v>9.8369999999999997</v>
      </c>
      <c r="AT66">
        <v>25</v>
      </c>
      <c r="AU66">
        <v>9.8780000000000001</v>
      </c>
      <c r="AV66">
        <v>9</v>
      </c>
      <c r="AX66">
        <v>9.7959999999999994</v>
      </c>
      <c r="AY66">
        <v>5</v>
      </c>
      <c r="AZ66">
        <v>9.8369999999999997</v>
      </c>
      <c r="BA66">
        <v>4</v>
      </c>
      <c r="BB66">
        <v>9.8780000000000001</v>
      </c>
      <c r="BC66">
        <v>7</v>
      </c>
      <c r="BE66">
        <v>9.7959999999999994</v>
      </c>
      <c r="BF66">
        <v>79</v>
      </c>
      <c r="BG66">
        <v>9.8369999999999997</v>
      </c>
      <c r="BH66">
        <v>47</v>
      </c>
      <c r="BI66">
        <v>9.8780000000000001</v>
      </c>
      <c r="BJ66">
        <v>87</v>
      </c>
    </row>
    <row r="67" spans="1:62" x14ac:dyDescent="0.2">
      <c r="A67">
        <v>9.9179999999999993</v>
      </c>
      <c r="B67">
        <v>37</v>
      </c>
      <c r="C67">
        <v>9.9589999999999996</v>
      </c>
      <c r="D67">
        <v>64</v>
      </c>
      <c r="E67">
        <v>9.9990000000000006</v>
      </c>
      <c r="F67">
        <v>45</v>
      </c>
      <c r="H67">
        <v>9.9179999999999993</v>
      </c>
      <c r="I67">
        <v>5</v>
      </c>
      <c r="J67">
        <v>9.9589999999999996</v>
      </c>
      <c r="K67">
        <v>11</v>
      </c>
      <c r="L67">
        <v>9.9990000000000006</v>
      </c>
      <c r="M67">
        <v>10</v>
      </c>
      <c r="O67">
        <v>9.9179999999999993</v>
      </c>
      <c r="P67">
        <v>0.41</v>
      </c>
      <c r="Q67">
        <v>9.9589999999999996</v>
      </c>
      <c r="R67">
        <v>0.26</v>
      </c>
      <c r="S67">
        <v>9.9990000000000006</v>
      </c>
      <c r="T67">
        <v>0</v>
      </c>
      <c r="V67">
        <v>9.9179999999999993</v>
      </c>
      <c r="W67">
        <v>9940</v>
      </c>
      <c r="X67">
        <v>9.9589999999999996</v>
      </c>
      <c r="Y67">
        <v>5940</v>
      </c>
      <c r="Z67">
        <v>9.9990000000000006</v>
      </c>
      <c r="AA67">
        <v>3740</v>
      </c>
      <c r="AC67">
        <v>9.9179999999999993</v>
      </c>
      <c r="AD67">
        <v>2</v>
      </c>
      <c r="AE67">
        <v>9.9589999999999996</v>
      </c>
      <c r="AF67">
        <v>4</v>
      </c>
      <c r="AG67">
        <v>9.9990000000000006</v>
      </c>
      <c r="AH67">
        <v>4</v>
      </c>
      <c r="AJ67">
        <v>9.9179999999999993</v>
      </c>
      <c r="AK67">
        <v>8</v>
      </c>
      <c r="AL67">
        <v>9.9589999999999996</v>
      </c>
      <c r="AM67">
        <v>11</v>
      </c>
      <c r="AN67">
        <v>9.9990000000000006</v>
      </c>
      <c r="AO67">
        <v>8</v>
      </c>
      <c r="AQ67">
        <v>9.9179999999999993</v>
      </c>
      <c r="AR67">
        <v>8</v>
      </c>
      <c r="AS67">
        <v>9.9589999999999996</v>
      </c>
      <c r="AT67">
        <v>13</v>
      </c>
      <c r="AU67">
        <v>9.9990000000000006</v>
      </c>
      <c r="AV67">
        <v>12</v>
      </c>
      <c r="AX67">
        <v>9.9179999999999993</v>
      </c>
      <c r="AY67">
        <v>9</v>
      </c>
      <c r="AZ67">
        <v>9.9589999999999996</v>
      </c>
      <c r="BA67">
        <v>12</v>
      </c>
      <c r="BB67">
        <v>9.9990000000000006</v>
      </c>
      <c r="BC67">
        <v>12</v>
      </c>
      <c r="BE67">
        <v>9.9179999999999993</v>
      </c>
      <c r="BF67">
        <v>71</v>
      </c>
      <c r="BG67">
        <v>9.9589999999999996</v>
      </c>
      <c r="BH67">
        <v>120</v>
      </c>
      <c r="BI67">
        <v>9.9990000000000006</v>
      </c>
      <c r="BJ67">
        <v>95</v>
      </c>
    </row>
    <row r="68" spans="1:62" x14ac:dyDescent="0.2">
      <c r="A68">
        <v>10.039999999999999</v>
      </c>
      <c r="B68">
        <v>28</v>
      </c>
      <c r="C68">
        <v>10.081</v>
      </c>
      <c r="D68">
        <v>16</v>
      </c>
      <c r="E68">
        <v>10.121</v>
      </c>
      <c r="F68">
        <v>37</v>
      </c>
      <c r="H68">
        <v>10.039999999999999</v>
      </c>
      <c r="I68">
        <v>8</v>
      </c>
      <c r="J68">
        <v>10.081</v>
      </c>
      <c r="K68">
        <v>6</v>
      </c>
      <c r="L68">
        <v>10.121</v>
      </c>
      <c r="M68">
        <v>10</v>
      </c>
      <c r="O68">
        <v>10.039999999999999</v>
      </c>
      <c r="P68">
        <v>0.4</v>
      </c>
      <c r="Q68">
        <v>10.081</v>
      </c>
      <c r="R68">
        <v>0.45</v>
      </c>
      <c r="S68">
        <v>10.121</v>
      </c>
      <c r="T68">
        <v>0.48</v>
      </c>
      <c r="V68">
        <v>10.039999999999999</v>
      </c>
      <c r="W68">
        <v>5640</v>
      </c>
      <c r="X68">
        <v>10.081</v>
      </c>
      <c r="Y68">
        <v>4040</v>
      </c>
      <c r="Z68">
        <v>10.121</v>
      </c>
      <c r="AA68">
        <v>7640</v>
      </c>
      <c r="AC68">
        <v>10.039999999999999</v>
      </c>
      <c r="AD68">
        <v>4</v>
      </c>
      <c r="AE68">
        <v>10.081</v>
      </c>
      <c r="AF68">
        <v>2</v>
      </c>
      <c r="AG68">
        <v>10.121</v>
      </c>
      <c r="AH68">
        <v>4</v>
      </c>
      <c r="AJ68">
        <v>10.039999999999999</v>
      </c>
      <c r="AK68">
        <v>5</v>
      </c>
      <c r="AL68">
        <v>10.081</v>
      </c>
      <c r="AM68">
        <v>3</v>
      </c>
      <c r="AN68">
        <v>10.121</v>
      </c>
      <c r="AO68">
        <v>7</v>
      </c>
      <c r="AQ68">
        <v>10.039999999999999</v>
      </c>
      <c r="AR68">
        <v>11</v>
      </c>
      <c r="AS68">
        <v>10.081</v>
      </c>
      <c r="AT68">
        <v>7</v>
      </c>
      <c r="AU68">
        <v>10.121</v>
      </c>
      <c r="AV68">
        <v>10</v>
      </c>
      <c r="AX68">
        <v>10.039999999999999</v>
      </c>
      <c r="AY68">
        <v>12</v>
      </c>
      <c r="AZ68">
        <v>10.081</v>
      </c>
      <c r="BA68">
        <v>7</v>
      </c>
      <c r="BB68">
        <v>10.121</v>
      </c>
      <c r="BC68">
        <v>12</v>
      </c>
      <c r="BE68">
        <v>10.039999999999999</v>
      </c>
      <c r="BF68">
        <v>68</v>
      </c>
      <c r="BG68">
        <v>10.081</v>
      </c>
      <c r="BH68">
        <v>58</v>
      </c>
      <c r="BI68">
        <v>10.121</v>
      </c>
      <c r="BJ68">
        <v>82</v>
      </c>
    </row>
    <row r="69" spans="1:62" x14ac:dyDescent="0.2">
      <c r="A69">
        <v>10.162000000000001</v>
      </c>
      <c r="B69">
        <v>60</v>
      </c>
      <c r="C69">
        <v>10.202</v>
      </c>
      <c r="D69">
        <v>66</v>
      </c>
      <c r="E69">
        <v>10.242000000000001</v>
      </c>
      <c r="F69">
        <v>56</v>
      </c>
      <c r="H69">
        <v>10.162000000000001</v>
      </c>
      <c r="I69">
        <v>44</v>
      </c>
      <c r="J69">
        <v>10.202</v>
      </c>
      <c r="K69">
        <v>26</v>
      </c>
      <c r="L69">
        <v>10.242000000000001</v>
      </c>
      <c r="M69">
        <v>10</v>
      </c>
      <c r="O69">
        <v>10.162000000000001</v>
      </c>
      <c r="P69">
        <v>0.47</v>
      </c>
      <c r="Q69">
        <v>10.202</v>
      </c>
      <c r="R69">
        <v>0.48</v>
      </c>
      <c r="S69">
        <v>10.242000000000001</v>
      </c>
      <c r="T69">
        <v>0.48</v>
      </c>
      <c r="V69">
        <v>10.162000000000001</v>
      </c>
      <c r="W69">
        <v>2440</v>
      </c>
      <c r="X69">
        <v>10.202</v>
      </c>
      <c r="Y69">
        <v>4740</v>
      </c>
      <c r="Z69">
        <v>10.242000000000001</v>
      </c>
      <c r="AA69">
        <v>7740</v>
      </c>
      <c r="AC69">
        <v>10.162000000000001</v>
      </c>
      <c r="AD69">
        <v>14</v>
      </c>
      <c r="AE69">
        <v>10.202</v>
      </c>
      <c r="AF69">
        <v>5</v>
      </c>
      <c r="AG69">
        <v>10.242000000000001</v>
      </c>
      <c r="AH69">
        <v>6</v>
      </c>
      <c r="AJ69">
        <v>10.162000000000001</v>
      </c>
      <c r="AK69">
        <v>25</v>
      </c>
      <c r="AL69">
        <v>10.202</v>
      </c>
      <c r="AM69">
        <v>17</v>
      </c>
      <c r="AN69">
        <v>10.242000000000001</v>
      </c>
      <c r="AO69">
        <v>6</v>
      </c>
      <c r="AQ69">
        <v>10.162000000000001</v>
      </c>
      <c r="AR69">
        <v>48</v>
      </c>
      <c r="AS69">
        <v>10.202</v>
      </c>
      <c r="AT69">
        <v>27</v>
      </c>
      <c r="AU69">
        <v>10.242000000000001</v>
      </c>
      <c r="AV69">
        <v>14</v>
      </c>
      <c r="AX69">
        <v>10.162000000000001</v>
      </c>
      <c r="AY69">
        <v>9</v>
      </c>
      <c r="AZ69">
        <v>10.202</v>
      </c>
      <c r="BA69">
        <v>8</v>
      </c>
      <c r="BB69">
        <v>10.242000000000001</v>
      </c>
      <c r="BC69">
        <v>10</v>
      </c>
      <c r="BE69">
        <v>10.162000000000001</v>
      </c>
      <c r="BF69">
        <v>247</v>
      </c>
      <c r="BG69">
        <v>10.202</v>
      </c>
      <c r="BH69">
        <v>188</v>
      </c>
      <c r="BI69">
        <v>10.242000000000001</v>
      </c>
      <c r="BJ69">
        <v>82</v>
      </c>
    </row>
    <row r="70" spans="1:62" x14ac:dyDescent="0.2">
      <c r="A70">
        <v>10.281000000000001</v>
      </c>
      <c r="B70">
        <v>22</v>
      </c>
      <c r="C70">
        <v>10.32</v>
      </c>
      <c r="D70">
        <v>16</v>
      </c>
      <c r="E70">
        <v>10.36</v>
      </c>
      <c r="F70">
        <v>41</v>
      </c>
      <c r="H70">
        <v>10.281000000000001</v>
      </c>
      <c r="I70">
        <v>7</v>
      </c>
      <c r="J70">
        <v>10.32</v>
      </c>
      <c r="K70">
        <v>9</v>
      </c>
      <c r="L70">
        <v>10.36</v>
      </c>
      <c r="M70">
        <v>19</v>
      </c>
      <c r="O70">
        <v>10.281000000000001</v>
      </c>
      <c r="P70">
        <v>0.46</v>
      </c>
      <c r="Q70">
        <v>10.32</v>
      </c>
      <c r="R70">
        <v>0.41</v>
      </c>
      <c r="S70">
        <v>10.36</v>
      </c>
      <c r="T70">
        <v>0.54</v>
      </c>
      <c r="V70">
        <v>10.281000000000001</v>
      </c>
      <c r="W70">
        <v>5040</v>
      </c>
      <c r="X70">
        <v>10.32</v>
      </c>
      <c r="Y70">
        <v>4140</v>
      </c>
      <c r="Z70">
        <v>10.36</v>
      </c>
      <c r="AA70">
        <v>7340</v>
      </c>
      <c r="AC70">
        <v>10.281000000000001</v>
      </c>
      <c r="AD70">
        <v>13</v>
      </c>
      <c r="AE70">
        <v>10.32</v>
      </c>
      <c r="AF70">
        <v>6</v>
      </c>
      <c r="AG70">
        <v>10.36</v>
      </c>
      <c r="AH70">
        <v>5</v>
      </c>
      <c r="AJ70">
        <v>10.281000000000001</v>
      </c>
      <c r="AK70">
        <v>3</v>
      </c>
      <c r="AL70">
        <v>10.32</v>
      </c>
      <c r="AM70">
        <v>3</v>
      </c>
      <c r="AN70">
        <v>10.36</v>
      </c>
      <c r="AO70">
        <v>11</v>
      </c>
      <c r="AQ70">
        <v>10.281000000000001</v>
      </c>
      <c r="AR70">
        <v>29</v>
      </c>
      <c r="AS70">
        <v>10.32</v>
      </c>
      <c r="AT70">
        <v>10</v>
      </c>
      <c r="AU70">
        <v>10.36</v>
      </c>
      <c r="AV70">
        <v>17</v>
      </c>
      <c r="AX70">
        <v>10.281000000000001</v>
      </c>
      <c r="AY70">
        <v>5</v>
      </c>
      <c r="AZ70">
        <v>10.32</v>
      </c>
      <c r="BA70">
        <v>9</v>
      </c>
      <c r="BB70">
        <v>10.36</v>
      </c>
      <c r="BC70">
        <v>9</v>
      </c>
      <c r="BE70">
        <v>10.281000000000001</v>
      </c>
      <c r="BF70">
        <v>52</v>
      </c>
      <c r="BG70">
        <v>10.32</v>
      </c>
      <c r="BH70">
        <v>55</v>
      </c>
      <c r="BI70">
        <v>10.36</v>
      </c>
      <c r="BJ70">
        <v>85</v>
      </c>
    </row>
    <row r="71" spans="1:62" x14ac:dyDescent="0.2">
      <c r="A71">
        <v>10.398999999999999</v>
      </c>
      <c r="B71">
        <v>70</v>
      </c>
      <c r="C71">
        <v>10.438000000000001</v>
      </c>
      <c r="D71">
        <v>100</v>
      </c>
      <c r="E71">
        <v>10.478</v>
      </c>
      <c r="F71">
        <v>31</v>
      </c>
      <c r="H71">
        <v>10.398999999999999</v>
      </c>
      <c r="I71">
        <v>24</v>
      </c>
      <c r="J71">
        <v>10.438000000000001</v>
      </c>
      <c r="K71">
        <v>31</v>
      </c>
      <c r="L71">
        <v>10.478</v>
      </c>
      <c r="M71">
        <v>29</v>
      </c>
      <c r="O71">
        <v>10.398999999999999</v>
      </c>
      <c r="P71">
        <v>0.47</v>
      </c>
      <c r="Q71">
        <v>10.438000000000001</v>
      </c>
      <c r="R71">
        <v>0.47</v>
      </c>
      <c r="S71">
        <v>10.478</v>
      </c>
      <c r="T71">
        <v>0.44</v>
      </c>
      <c r="V71">
        <v>10.398999999999999</v>
      </c>
      <c r="W71">
        <v>5440</v>
      </c>
      <c r="X71">
        <v>10.438000000000001</v>
      </c>
      <c r="Y71">
        <v>7640</v>
      </c>
      <c r="Z71">
        <v>10.478</v>
      </c>
      <c r="AA71">
        <v>3740</v>
      </c>
      <c r="AC71">
        <v>10.398999999999999</v>
      </c>
      <c r="AD71">
        <v>4</v>
      </c>
      <c r="AE71">
        <v>10.438000000000001</v>
      </c>
      <c r="AF71">
        <v>8</v>
      </c>
      <c r="AG71">
        <v>10.478</v>
      </c>
      <c r="AH71">
        <v>3</v>
      </c>
      <c r="AJ71">
        <v>10.398999999999999</v>
      </c>
      <c r="AK71">
        <v>17</v>
      </c>
      <c r="AL71">
        <v>10.438000000000001</v>
      </c>
      <c r="AM71">
        <v>29</v>
      </c>
      <c r="AN71">
        <v>10.478</v>
      </c>
      <c r="AO71">
        <v>10</v>
      </c>
      <c r="AQ71">
        <v>10.398999999999999</v>
      </c>
      <c r="AR71">
        <v>24</v>
      </c>
      <c r="AS71">
        <v>10.438000000000001</v>
      </c>
      <c r="AT71">
        <v>37</v>
      </c>
      <c r="AU71">
        <v>10.478</v>
      </c>
      <c r="AV71">
        <v>16</v>
      </c>
      <c r="AX71">
        <v>10.398999999999999</v>
      </c>
      <c r="AY71">
        <v>10</v>
      </c>
      <c r="AZ71">
        <v>10.438000000000001</v>
      </c>
      <c r="BA71">
        <v>10</v>
      </c>
      <c r="BB71">
        <v>10.478</v>
      </c>
      <c r="BC71">
        <v>9</v>
      </c>
      <c r="BE71">
        <v>10.398999999999999</v>
      </c>
      <c r="BF71">
        <v>144</v>
      </c>
      <c r="BG71">
        <v>10.438000000000001</v>
      </c>
      <c r="BH71">
        <v>266</v>
      </c>
      <c r="BI71">
        <v>10.478</v>
      </c>
      <c r="BJ71">
        <v>112</v>
      </c>
    </row>
    <row r="72" spans="1:62" x14ac:dyDescent="0.2">
      <c r="A72">
        <v>10.516999999999999</v>
      </c>
      <c r="B72">
        <v>24</v>
      </c>
      <c r="C72">
        <v>10.555999999999999</v>
      </c>
      <c r="D72">
        <v>32</v>
      </c>
      <c r="E72">
        <v>10.595000000000001</v>
      </c>
      <c r="F72">
        <v>55</v>
      </c>
      <c r="H72">
        <v>10.516999999999999</v>
      </c>
      <c r="I72">
        <v>6</v>
      </c>
      <c r="J72">
        <v>10.555999999999999</v>
      </c>
      <c r="K72">
        <v>7</v>
      </c>
      <c r="L72">
        <v>10.595000000000001</v>
      </c>
      <c r="M72">
        <v>16</v>
      </c>
      <c r="O72">
        <v>10.516999999999999</v>
      </c>
      <c r="P72">
        <v>0.46</v>
      </c>
      <c r="Q72">
        <v>10.555999999999999</v>
      </c>
      <c r="R72">
        <v>0.49</v>
      </c>
      <c r="S72">
        <v>10.595000000000001</v>
      </c>
      <c r="T72">
        <v>0.42</v>
      </c>
      <c r="V72">
        <v>10.516999999999999</v>
      </c>
      <c r="W72">
        <v>6940</v>
      </c>
      <c r="X72">
        <v>10.555999999999999</v>
      </c>
      <c r="Y72">
        <v>4440</v>
      </c>
      <c r="Z72">
        <v>10.595000000000001</v>
      </c>
      <c r="AA72">
        <v>4740</v>
      </c>
      <c r="AC72">
        <v>10.516999999999999</v>
      </c>
      <c r="AD72">
        <v>3</v>
      </c>
      <c r="AE72">
        <v>10.555999999999999</v>
      </c>
      <c r="AF72">
        <v>4</v>
      </c>
      <c r="AG72">
        <v>10.595000000000001</v>
      </c>
      <c r="AH72">
        <v>9</v>
      </c>
      <c r="AJ72">
        <v>10.516999999999999</v>
      </c>
      <c r="AK72">
        <v>4</v>
      </c>
      <c r="AL72">
        <v>10.555999999999999</v>
      </c>
      <c r="AM72">
        <v>7</v>
      </c>
      <c r="AN72">
        <v>10.595000000000001</v>
      </c>
      <c r="AO72">
        <v>9</v>
      </c>
      <c r="AQ72">
        <v>10.516999999999999</v>
      </c>
      <c r="AR72">
        <v>8</v>
      </c>
      <c r="AS72">
        <v>10.555999999999999</v>
      </c>
      <c r="AT72">
        <v>13</v>
      </c>
      <c r="AU72">
        <v>10.595000000000001</v>
      </c>
      <c r="AV72">
        <v>18</v>
      </c>
      <c r="AX72">
        <v>10.516999999999999</v>
      </c>
      <c r="AY72">
        <v>10</v>
      </c>
      <c r="AZ72">
        <v>10.555999999999999</v>
      </c>
      <c r="BA72">
        <v>11</v>
      </c>
      <c r="BB72">
        <v>10.595000000000001</v>
      </c>
      <c r="BC72">
        <v>17</v>
      </c>
      <c r="BE72">
        <v>10.516999999999999</v>
      </c>
      <c r="BF72">
        <v>47</v>
      </c>
      <c r="BG72">
        <v>10.555999999999999</v>
      </c>
      <c r="BH72">
        <v>47</v>
      </c>
      <c r="BI72">
        <v>10.595000000000001</v>
      </c>
      <c r="BJ72">
        <v>55</v>
      </c>
    </row>
    <row r="73" spans="1:62" x14ac:dyDescent="0.2">
      <c r="A73">
        <v>10.635</v>
      </c>
      <c r="B73">
        <v>65</v>
      </c>
      <c r="C73">
        <v>10.673999999999999</v>
      </c>
      <c r="D73">
        <v>37</v>
      </c>
      <c r="E73">
        <v>10.712999999999999</v>
      </c>
      <c r="F73">
        <v>39</v>
      </c>
      <c r="H73">
        <v>10.635</v>
      </c>
      <c r="I73">
        <v>16</v>
      </c>
      <c r="J73">
        <v>10.673999999999999</v>
      </c>
      <c r="K73">
        <v>14</v>
      </c>
      <c r="L73">
        <v>10.712999999999999</v>
      </c>
      <c r="M73">
        <v>18</v>
      </c>
      <c r="O73">
        <v>10.635</v>
      </c>
      <c r="P73">
        <v>0.49</v>
      </c>
      <c r="Q73">
        <v>10.673999999999999</v>
      </c>
      <c r="R73">
        <v>0.38</v>
      </c>
      <c r="S73">
        <v>10.712999999999999</v>
      </c>
      <c r="T73">
        <v>0.46</v>
      </c>
      <c r="V73">
        <v>10.635</v>
      </c>
      <c r="W73">
        <v>9440</v>
      </c>
      <c r="X73">
        <v>10.673999999999999</v>
      </c>
      <c r="Y73">
        <v>6940</v>
      </c>
      <c r="Z73">
        <v>10.712999999999999</v>
      </c>
      <c r="AA73">
        <v>4640</v>
      </c>
      <c r="AC73">
        <v>10.635</v>
      </c>
      <c r="AD73">
        <v>8</v>
      </c>
      <c r="AE73">
        <v>10.673999999999999</v>
      </c>
      <c r="AF73">
        <v>10</v>
      </c>
      <c r="AG73">
        <v>10.712999999999999</v>
      </c>
      <c r="AH73">
        <v>7</v>
      </c>
      <c r="AJ73">
        <v>10.635</v>
      </c>
      <c r="AK73">
        <v>12</v>
      </c>
      <c r="AL73">
        <v>10.673999999999999</v>
      </c>
      <c r="AM73">
        <v>8</v>
      </c>
      <c r="AN73">
        <v>10.712999999999999</v>
      </c>
      <c r="AO73">
        <v>7</v>
      </c>
      <c r="AQ73">
        <v>10.635</v>
      </c>
      <c r="AR73">
        <v>13</v>
      </c>
      <c r="AS73">
        <v>10.673999999999999</v>
      </c>
      <c r="AT73">
        <v>14</v>
      </c>
      <c r="AU73">
        <v>10.712999999999999</v>
      </c>
      <c r="AV73">
        <v>18</v>
      </c>
      <c r="AX73">
        <v>10.635</v>
      </c>
      <c r="AY73">
        <v>21</v>
      </c>
      <c r="AZ73">
        <v>10.673999999999999</v>
      </c>
      <c r="BA73">
        <v>12</v>
      </c>
      <c r="BB73">
        <v>10.712999999999999</v>
      </c>
      <c r="BC73">
        <v>11</v>
      </c>
      <c r="BE73">
        <v>10.635</v>
      </c>
      <c r="BF73">
        <v>68</v>
      </c>
      <c r="BG73">
        <v>10.673999999999999</v>
      </c>
      <c r="BH73">
        <v>66</v>
      </c>
      <c r="BI73">
        <v>10.712999999999999</v>
      </c>
      <c r="BJ73">
        <v>123</v>
      </c>
    </row>
    <row r="74" spans="1:62" x14ac:dyDescent="0.2">
      <c r="A74">
        <v>10.753</v>
      </c>
      <c r="B74">
        <v>118</v>
      </c>
      <c r="C74">
        <v>10.792</v>
      </c>
      <c r="D74">
        <v>87</v>
      </c>
      <c r="E74">
        <v>10.831</v>
      </c>
      <c r="F74">
        <v>58</v>
      </c>
      <c r="H74">
        <v>10.753</v>
      </c>
      <c r="I74">
        <v>37</v>
      </c>
      <c r="J74">
        <v>10.792</v>
      </c>
      <c r="K74">
        <v>32</v>
      </c>
      <c r="L74">
        <v>10.831</v>
      </c>
      <c r="M74">
        <v>32</v>
      </c>
      <c r="O74">
        <v>10.753</v>
      </c>
      <c r="P74">
        <v>0.41</v>
      </c>
      <c r="Q74">
        <v>10.792</v>
      </c>
      <c r="R74">
        <v>0.47</v>
      </c>
      <c r="S74">
        <v>10.831</v>
      </c>
      <c r="T74">
        <v>0.44</v>
      </c>
      <c r="V74">
        <v>10.753</v>
      </c>
      <c r="W74">
        <v>4340</v>
      </c>
      <c r="X74">
        <v>10.792</v>
      </c>
      <c r="Y74">
        <v>2940</v>
      </c>
      <c r="Z74">
        <v>10.831</v>
      </c>
      <c r="AA74">
        <v>5140</v>
      </c>
      <c r="AC74">
        <v>10.753</v>
      </c>
      <c r="AD74">
        <v>5</v>
      </c>
      <c r="AE74">
        <v>10.792</v>
      </c>
      <c r="AF74">
        <v>4</v>
      </c>
      <c r="AG74">
        <v>10.831</v>
      </c>
      <c r="AH74">
        <v>5</v>
      </c>
      <c r="AJ74">
        <v>10.753</v>
      </c>
      <c r="AK74">
        <v>32</v>
      </c>
      <c r="AL74">
        <v>10.792</v>
      </c>
      <c r="AM74">
        <v>16</v>
      </c>
      <c r="AN74">
        <v>10.831</v>
      </c>
      <c r="AO74">
        <v>13</v>
      </c>
      <c r="AQ74">
        <v>10.753</v>
      </c>
      <c r="AR74">
        <v>35</v>
      </c>
      <c r="AS74">
        <v>10.792</v>
      </c>
      <c r="AT74">
        <v>18</v>
      </c>
      <c r="AU74">
        <v>10.831</v>
      </c>
      <c r="AV74">
        <v>30</v>
      </c>
      <c r="AX74">
        <v>10.753</v>
      </c>
      <c r="AY74">
        <v>18</v>
      </c>
      <c r="AZ74">
        <v>10.792</v>
      </c>
      <c r="BA74">
        <v>24</v>
      </c>
      <c r="BB74">
        <v>10.831</v>
      </c>
      <c r="BC74">
        <v>16</v>
      </c>
      <c r="BE74">
        <v>10.753</v>
      </c>
      <c r="BF74">
        <v>196</v>
      </c>
      <c r="BG74">
        <v>10.792</v>
      </c>
      <c r="BH74">
        <v>131</v>
      </c>
      <c r="BI74">
        <v>10.831</v>
      </c>
      <c r="BJ74">
        <v>90</v>
      </c>
    </row>
    <row r="75" spans="1:62" x14ac:dyDescent="0.2">
      <c r="A75">
        <v>10.871</v>
      </c>
      <c r="B75">
        <v>112</v>
      </c>
      <c r="C75">
        <v>10.91</v>
      </c>
      <c r="D75">
        <v>68</v>
      </c>
      <c r="E75">
        <v>10.949</v>
      </c>
      <c r="F75">
        <v>237</v>
      </c>
      <c r="H75">
        <v>10.871</v>
      </c>
      <c r="I75">
        <v>102</v>
      </c>
      <c r="J75">
        <v>10.91</v>
      </c>
      <c r="K75">
        <v>53</v>
      </c>
      <c r="L75">
        <v>10.949</v>
      </c>
      <c r="M75">
        <v>61</v>
      </c>
      <c r="O75">
        <v>10.871</v>
      </c>
      <c r="P75">
        <v>0.5</v>
      </c>
      <c r="Q75">
        <v>10.91</v>
      </c>
      <c r="R75">
        <v>0.5</v>
      </c>
      <c r="S75">
        <v>10.949</v>
      </c>
      <c r="T75">
        <v>0.48</v>
      </c>
      <c r="V75">
        <v>10.871</v>
      </c>
      <c r="W75">
        <v>6240</v>
      </c>
      <c r="X75">
        <v>10.91</v>
      </c>
      <c r="Y75">
        <v>5040</v>
      </c>
      <c r="Z75">
        <v>10.949</v>
      </c>
      <c r="AA75">
        <v>5840</v>
      </c>
      <c r="AC75">
        <v>10.871</v>
      </c>
      <c r="AD75">
        <v>8</v>
      </c>
      <c r="AE75">
        <v>10.91</v>
      </c>
      <c r="AF75">
        <v>5</v>
      </c>
      <c r="AG75">
        <v>10.949</v>
      </c>
      <c r="AH75">
        <v>9</v>
      </c>
      <c r="AJ75">
        <v>10.871</v>
      </c>
      <c r="AK75">
        <v>38</v>
      </c>
      <c r="AL75">
        <v>10.91</v>
      </c>
      <c r="AM75">
        <v>20</v>
      </c>
      <c r="AN75">
        <v>10.949</v>
      </c>
      <c r="AO75">
        <v>73</v>
      </c>
      <c r="AQ75">
        <v>10.871</v>
      </c>
      <c r="AR75">
        <v>140</v>
      </c>
      <c r="AS75">
        <v>10.91</v>
      </c>
      <c r="AT75">
        <v>53</v>
      </c>
      <c r="AU75">
        <v>10.949</v>
      </c>
      <c r="AV75">
        <v>60</v>
      </c>
      <c r="AX75">
        <v>10.871</v>
      </c>
      <c r="AY75">
        <v>9</v>
      </c>
      <c r="AZ75">
        <v>10.91</v>
      </c>
      <c r="BA75">
        <v>5</v>
      </c>
      <c r="BB75">
        <v>10.949</v>
      </c>
      <c r="BC75">
        <v>6</v>
      </c>
      <c r="BE75">
        <v>10.871</v>
      </c>
      <c r="BF75">
        <v>163</v>
      </c>
      <c r="BG75">
        <v>10.91</v>
      </c>
      <c r="BH75">
        <v>123</v>
      </c>
      <c r="BI75">
        <v>10.949</v>
      </c>
      <c r="BJ75">
        <v>128</v>
      </c>
    </row>
    <row r="76" spans="1:62" x14ac:dyDescent="0.2">
      <c r="A76">
        <v>10.988</v>
      </c>
      <c r="B76">
        <v>50</v>
      </c>
      <c r="C76">
        <v>11.028</v>
      </c>
      <c r="D76">
        <v>50</v>
      </c>
      <c r="E76">
        <v>11.067</v>
      </c>
      <c r="F76">
        <v>50</v>
      </c>
      <c r="H76">
        <v>10.988</v>
      </c>
      <c r="I76">
        <v>84</v>
      </c>
      <c r="J76">
        <v>11.028</v>
      </c>
      <c r="K76">
        <v>59</v>
      </c>
      <c r="L76">
        <v>11.067</v>
      </c>
      <c r="M76">
        <v>36</v>
      </c>
      <c r="O76">
        <v>10.988</v>
      </c>
      <c r="P76">
        <v>0.56999999999999995</v>
      </c>
      <c r="Q76">
        <v>11.028</v>
      </c>
      <c r="R76">
        <v>0.53</v>
      </c>
      <c r="S76">
        <v>11.067</v>
      </c>
      <c r="T76">
        <v>0.43</v>
      </c>
      <c r="V76">
        <v>10.988</v>
      </c>
      <c r="W76">
        <v>1040</v>
      </c>
      <c r="X76">
        <v>11.028</v>
      </c>
      <c r="Y76">
        <v>10340</v>
      </c>
      <c r="Z76">
        <v>11.067</v>
      </c>
      <c r="AA76">
        <v>2040</v>
      </c>
      <c r="AC76">
        <v>10.988</v>
      </c>
      <c r="AD76">
        <v>16</v>
      </c>
      <c r="AE76">
        <v>11.028</v>
      </c>
      <c r="AF76">
        <v>14</v>
      </c>
      <c r="AG76">
        <v>11.067</v>
      </c>
      <c r="AH76">
        <v>3</v>
      </c>
      <c r="AJ76">
        <v>10.988</v>
      </c>
      <c r="AK76">
        <v>32</v>
      </c>
      <c r="AL76">
        <v>11.028</v>
      </c>
      <c r="AM76">
        <v>32</v>
      </c>
      <c r="AN76">
        <v>11.067</v>
      </c>
      <c r="AO76">
        <v>30</v>
      </c>
      <c r="AQ76">
        <v>10.988</v>
      </c>
      <c r="AR76">
        <v>58</v>
      </c>
      <c r="AS76">
        <v>11.028</v>
      </c>
      <c r="AT76">
        <v>49</v>
      </c>
      <c r="AU76">
        <v>11.067</v>
      </c>
      <c r="AV76">
        <v>33</v>
      </c>
      <c r="AX76">
        <v>10.988</v>
      </c>
      <c r="AY76">
        <v>17</v>
      </c>
      <c r="AZ76">
        <v>11.028</v>
      </c>
      <c r="BA76">
        <v>12</v>
      </c>
      <c r="BB76">
        <v>11.067</v>
      </c>
      <c r="BC76">
        <v>3</v>
      </c>
      <c r="BE76">
        <v>10.988</v>
      </c>
      <c r="BF76">
        <v>144</v>
      </c>
      <c r="BG76">
        <v>11.028</v>
      </c>
      <c r="BH76">
        <v>158</v>
      </c>
      <c r="BI76">
        <v>11.067</v>
      </c>
      <c r="BJ76">
        <v>87</v>
      </c>
    </row>
    <row r="77" spans="1:62" x14ac:dyDescent="0.2">
      <c r="A77">
        <v>11.106</v>
      </c>
      <c r="B77">
        <v>106</v>
      </c>
      <c r="C77">
        <v>11.146000000000001</v>
      </c>
      <c r="D77">
        <v>70</v>
      </c>
      <c r="E77">
        <v>11.185</v>
      </c>
      <c r="F77">
        <v>32</v>
      </c>
      <c r="H77">
        <v>11.106</v>
      </c>
      <c r="I77">
        <v>19</v>
      </c>
      <c r="J77">
        <v>11.146000000000001</v>
      </c>
      <c r="K77">
        <v>7</v>
      </c>
      <c r="L77">
        <v>11.185</v>
      </c>
      <c r="M77">
        <v>13</v>
      </c>
      <c r="O77">
        <v>11.106</v>
      </c>
      <c r="P77">
        <v>0.54</v>
      </c>
      <c r="Q77">
        <v>11.146000000000001</v>
      </c>
      <c r="R77">
        <v>0.47</v>
      </c>
      <c r="S77">
        <v>11.185</v>
      </c>
      <c r="T77">
        <v>0.54</v>
      </c>
      <c r="V77">
        <v>11.106</v>
      </c>
      <c r="W77">
        <v>7040</v>
      </c>
      <c r="X77">
        <v>11.146000000000001</v>
      </c>
      <c r="Y77">
        <v>11140</v>
      </c>
      <c r="Z77">
        <v>11.185</v>
      </c>
      <c r="AA77">
        <v>7440</v>
      </c>
      <c r="AC77">
        <v>11.106</v>
      </c>
      <c r="AD77">
        <v>7</v>
      </c>
      <c r="AE77">
        <v>11.146000000000001</v>
      </c>
      <c r="AF77">
        <v>6</v>
      </c>
      <c r="AG77">
        <v>11.185</v>
      </c>
      <c r="AH77">
        <v>5</v>
      </c>
      <c r="AJ77">
        <v>11.106</v>
      </c>
      <c r="AK77">
        <v>9</v>
      </c>
      <c r="AL77">
        <v>11.146000000000001</v>
      </c>
      <c r="AM77">
        <v>7</v>
      </c>
      <c r="AN77">
        <v>11.185</v>
      </c>
      <c r="AO77">
        <v>4</v>
      </c>
      <c r="AQ77">
        <v>11.106</v>
      </c>
      <c r="AR77">
        <v>26</v>
      </c>
      <c r="AS77">
        <v>11.146000000000001</v>
      </c>
      <c r="AT77">
        <v>11</v>
      </c>
      <c r="AU77">
        <v>11.185</v>
      </c>
      <c r="AV77">
        <v>10</v>
      </c>
      <c r="AX77">
        <v>11.106</v>
      </c>
      <c r="AY77">
        <v>5</v>
      </c>
      <c r="AZ77">
        <v>11.146000000000001</v>
      </c>
      <c r="BA77">
        <v>9</v>
      </c>
      <c r="BB77">
        <v>11.185</v>
      </c>
      <c r="BC77">
        <v>13</v>
      </c>
      <c r="BE77">
        <v>11.106</v>
      </c>
      <c r="BF77">
        <v>63</v>
      </c>
      <c r="BG77">
        <v>11.146000000000001</v>
      </c>
      <c r="BH77">
        <v>58</v>
      </c>
      <c r="BI77">
        <v>11.185</v>
      </c>
      <c r="BJ77">
        <v>63</v>
      </c>
    </row>
    <row r="78" spans="1:62" x14ac:dyDescent="0.2">
      <c r="A78">
        <v>11.224</v>
      </c>
      <c r="B78">
        <v>46</v>
      </c>
      <c r="C78">
        <v>11.263999999999999</v>
      </c>
      <c r="D78">
        <v>82</v>
      </c>
      <c r="E78">
        <v>11.303000000000001</v>
      </c>
      <c r="F78">
        <v>339</v>
      </c>
      <c r="H78">
        <v>11.224</v>
      </c>
      <c r="I78">
        <v>14</v>
      </c>
      <c r="J78">
        <v>11.263999999999999</v>
      </c>
      <c r="K78">
        <v>41</v>
      </c>
      <c r="L78">
        <v>11.303000000000001</v>
      </c>
      <c r="M78">
        <v>49</v>
      </c>
      <c r="O78">
        <v>11.224</v>
      </c>
      <c r="P78">
        <v>0.54</v>
      </c>
      <c r="Q78">
        <v>11.263999999999999</v>
      </c>
      <c r="R78">
        <v>0.51</v>
      </c>
      <c r="S78">
        <v>11.303000000000001</v>
      </c>
      <c r="T78">
        <v>0.49</v>
      </c>
      <c r="V78">
        <v>11.224</v>
      </c>
      <c r="W78">
        <v>3340</v>
      </c>
      <c r="X78">
        <v>11.263999999999999</v>
      </c>
      <c r="Y78">
        <v>6340</v>
      </c>
      <c r="Z78">
        <v>11.303000000000001</v>
      </c>
      <c r="AA78">
        <v>6340</v>
      </c>
      <c r="AC78">
        <v>11.224</v>
      </c>
      <c r="AD78">
        <v>5</v>
      </c>
      <c r="AE78">
        <v>11.263999999999999</v>
      </c>
      <c r="AF78">
        <v>6</v>
      </c>
      <c r="AG78">
        <v>11.303000000000001</v>
      </c>
      <c r="AH78">
        <v>4</v>
      </c>
      <c r="AJ78">
        <v>11.224</v>
      </c>
      <c r="AK78">
        <v>5</v>
      </c>
      <c r="AL78">
        <v>11.263999999999999</v>
      </c>
      <c r="AM78">
        <v>17</v>
      </c>
      <c r="AN78">
        <v>11.303000000000001</v>
      </c>
      <c r="AO78">
        <v>21</v>
      </c>
      <c r="AQ78">
        <v>11.224</v>
      </c>
      <c r="AR78">
        <v>15</v>
      </c>
      <c r="AS78">
        <v>11.263999999999999</v>
      </c>
      <c r="AT78">
        <v>40</v>
      </c>
      <c r="AU78">
        <v>11.303000000000001</v>
      </c>
      <c r="AV78">
        <v>41</v>
      </c>
      <c r="AX78">
        <v>11.224</v>
      </c>
      <c r="AY78">
        <v>14</v>
      </c>
      <c r="AZ78">
        <v>11.263999999999999</v>
      </c>
      <c r="BA78">
        <v>13</v>
      </c>
      <c r="BB78">
        <v>11.303000000000001</v>
      </c>
      <c r="BC78">
        <v>11</v>
      </c>
      <c r="BE78">
        <v>11.224</v>
      </c>
      <c r="BF78">
        <v>58</v>
      </c>
      <c r="BG78">
        <v>11.263999999999999</v>
      </c>
      <c r="BH78">
        <v>182</v>
      </c>
      <c r="BI78">
        <v>11.303000000000001</v>
      </c>
      <c r="BJ78">
        <v>226</v>
      </c>
    </row>
    <row r="79" spans="1:62" x14ac:dyDescent="0.2">
      <c r="A79">
        <v>11.342000000000001</v>
      </c>
      <c r="B79">
        <v>74</v>
      </c>
      <c r="C79">
        <v>11.382</v>
      </c>
      <c r="D79">
        <v>58</v>
      </c>
      <c r="E79">
        <v>11.422000000000001</v>
      </c>
      <c r="F79">
        <v>36</v>
      </c>
      <c r="H79">
        <v>11.342000000000001</v>
      </c>
      <c r="I79">
        <v>23</v>
      </c>
      <c r="J79">
        <v>11.382</v>
      </c>
      <c r="K79">
        <v>17</v>
      </c>
      <c r="L79">
        <v>11.422000000000001</v>
      </c>
      <c r="M79">
        <v>50</v>
      </c>
      <c r="O79">
        <v>11.342000000000001</v>
      </c>
      <c r="P79">
        <v>0.49</v>
      </c>
      <c r="Q79">
        <v>11.382</v>
      </c>
      <c r="R79">
        <v>0.55000000000000004</v>
      </c>
      <c r="S79">
        <v>11.422000000000001</v>
      </c>
      <c r="T79">
        <v>0.52</v>
      </c>
      <c r="V79">
        <v>11.342000000000001</v>
      </c>
      <c r="W79">
        <v>12940</v>
      </c>
      <c r="X79">
        <v>11.382</v>
      </c>
      <c r="Y79">
        <v>9040</v>
      </c>
      <c r="Z79">
        <v>11.422000000000001</v>
      </c>
      <c r="AA79">
        <v>5140</v>
      </c>
      <c r="AC79">
        <v>11.342000000000001</v>
      </c>
      <c r="AD79">
        <v>8</v>
      </c>
      <c r="AE79">
        <v>11.382</v>
      </c>
      <c r="AF79">
        <v>7</v>
      </c>
      <c r="AG79">
        <v>11.422000000000001</v>
      </c>
      <c r="AH79">
        <v>7</v>
      </c>
      <c r="AJ79">
        <v>11.342000000000001</v>
      </c>
      <c r="AK79">
        <v>13</v>
      </c>
      <c r="AL79">
        <v>11.382</v>
      </c>
      <c r="AM79">
        <v>10</v>
      </c>
      <c r="AN79">
        <v>11.422000000000001</v>
      </c>
      <c r="AO79">
        <v>7</v>
      </c>
      <c r="AQ79">
        <v>11.342000000000001</v>
      </c>
      <c r="AR79">
        <v>24</v>
      </c>
      <c r="AS79">
        <v>11.382</v>
      </c>
      <c r="AT79">
        <v>23</v>
      </c>
      <c r="AU79">
        <v>11.422000000000001</v>
      </c>
      <c r="AV79">
        <v>22</v>
      </c>
      <c r="AX79">
        <v>11.342000000000001</v>
      </c>
      <c r="AY79">
        <v>18</v>
      </c>
      <c r="AZ79">
        <v>11.382</v>
      </c>
      <c r="BA79">
        <v>10</v>
      </c>
      <c r="BB79">
        <v>11.422000000000001</v>
      </c>
      <c r="BC79">
        <v>8</v>
      </c>
      <c r="BE79">
        <v>11.342000000000001</v>
      </c>
      <c r="BF79">
        <v>131</v>
      </c>
      <c r="BG79">
        <v>11.382</v>
      </c>
      <c r="BH79">
        <v>117</v>
      </c>
      <c r="BI79">
        <v>11.422000000000001</v>
      </c>
      <c r="BJ79">
        <v>79</v>
      </c>
    </row>
    <row r="80" spans="1:62" x14ac:dyDescent="0.2">
      <c r="A80">
        <v>11.462</v>
      </c>
      <c r="B80">
        <v>64</v>
      </c>
      <c r="C80">
        <v>11.502000000000001</v>
      </c>
      <c r="D80">
        <v>177</v>
      </c>
      <c r="E80">
        <v>11.542</v>
      </c>
      <c r="F80">
        <v>18</v>
      </c>
      <c r="H80">
        <v>11.462</v>
      </c>
      <c r="I80">
        <v>28</v>
      </c>
      <c r="J80">
        <v>11.502000000000001</v>
      </c>
      <c r="K80">
        <v>8</v>
      </c>
      <c r="L80">
        <v>11.542</v>
      </c>
      <c r="M80">
        <v>35</v>
      </c>
      <c r="O80">
        <v>11.462</v>
      </c>
      <c r="P80">
        <v>0.59</v>
      </c>
      <c r="Q80">
        <v>11.502000000000001</v>
      </c>
      <c r="R80">
        <v>0.45</v>
      </c>
      <c r="S80">
        <v>11.542</v>
      </c>
      <c r="T80">
        <v>0.6</v>
      </c>
      <c r="V80">
        <v>11.462</v>
      </c>
      <c r="W80">
        <v>7140</v>
      </c>
      <c r="X80">
        <v>11.502000000000001</v>
      </c>
      <c r="Y80">
        <v>4340</v>
      </c>
      <c r="Z80">
        <v>11.542</v>
      </c>
      <c r="AA80">
        <v>1140</v>
      </c>
      <c r="AC80">
        <v>11.462</v>
      </c>
      <c r="AD80">
        <v>11</v>
      </c>
      <c r="AE80">
        <v>11.502000000000001</v>
      </c>
      <c r="AF80">
        <v>4</v>
      </c>
      <c r="AG80">
        <v>11.542</v>
      </c>
      <c r="AH80">
        <v>11</v>
      </c>
      <c r="AJ80">
        <v>11.462</v>
      </c>
      <c r="AK80">
        <v>7</v>
      </c>
      <c r="AL80">
        <v>11.502000000000001</v>
      </c>
      <c r="AM80">
        <v>6</v>
      </c>
      <c r="AN80">
        <v>11.542</v>
      </c>
      <c r="AO80">
        <v>3</v>
      </c>
      <c r="AQ80">
        <v>11.462</v>
      </c>
      <c r="AR80">
        <v>35</v>
      </c>
      <c r="AS80">
        <v>11.502000000000001</v>
      </c>
      <c r="AT80">
        <v>11</v>
      </c>
      <c r="AU80">
        <v>11.542</v>
      </c>
      <c r="AV80">
        <v>39</v>
      </c>
      <c r="AX80">
        <v>11.462</v>
      </c>
      <c r="AY80">
        <v>5</v>
      </c>
      <c r="AZ80">
        <v>11.502000000000001</v>
      </c>
      <c r="BA80">
        <v>8</v>
      </c>
      <c r="BB80">
        <v>11.542</v>
      </c>
      <c r="BC80">
        <v>7</v>
      </c>
      <c r="BE80">
        <v>11.462</v>
      </c>
      <c r="BF80">
        <v>44</v>
      </c>
      <c r="BG80">
        <v>11.502000000000001</v>
      </c>
      <c r="BH80">
        <v>44</v>
      </c>
      <c r="BI80">
        <v>11.542</v>
      </c>
      <c r="BJ80">
        <v>44</v>
      </c>
    </row>
    <row r="81" spans="1:62" x14ac:dyDescent="0.2">
      <c r="A81">
        <v>11.582000000000001</v>
      </c>
      <c r="B81">
        <v>108</v>
      </c>
      <c r="C81">
        <v>11.622</v>
      </c>
      <c r="D81">
        <v>44</v>
      </c>
      <c r="E81">
        <v>11.662000000000001</v>
      </c>
      <c r="F81">
        <v>66</v>
      </c>
      <c r="H81">
        <v>11.582000000000001</v>
      </c>
      <c r="I81">
        <v>11</v>
      </c>
      <c r="J81">
        <v>11.622</v>
      </c>
      <c r="K81">
        <v>7</v>
      </c>
      <c r="L81">
        <v>11.662000000000001</v>
      </c>
      <c r="M81">
        <v>35</v>
      </c>
      <c r="O81">
        <v>11.582000000000001</v>
      </c>
      <c r="P81">
        <v>0.41</v>
      </c>
      <c r="Q81">
        <v>11.622</v>
      </c>
      <c r="R81">
        <v>0.39</v>
      </c>
      <c r="S81">
        <v>11.662000000000001</v>
      </c>
      <c r="T81">
        <v>0.44</v>
      </c>
      <c r="V81">
        <v>11.582000000000001</v>
      </c>
      <c r="W81">
        <v>3140</v>
      </c>
      <c r="X81">
        <v>11.622</v>
      </c>
      <c r="Y81">
        <v>1740</v>
      </c>
      <c r="Z81">
        <v>11.662000000000001</v>
      </c>
      <c r="AA81">
        <v>5040</v>
      </c>
      <c r="AC81">
        <v>11.582000000000001</v>
      </c>
      <c r="AD81">
        <v>3</v>
      </c>
      <c r="AE81">
        <v>11.622</v>
      </c>
      <c r="AF81">
        <v>4</v>
      </c>
      <c r="AG81">
        <v>11.662000000000001</v>
      </c>
      <c r="AH81">
        <v>13</v>
      </c>
      <c r="AJ81">
        <v>11.582000000000001</v>
      </c>
      <c r="AK81">
        <v>7</v>
      </c>
      <c r="AL81">
        <v>11.622</v>
      </c>
      <c r="AM81">
        <v>5</v>
      </c>
      <c r="AN81">
        <v>11.662000000000001</v>
      </c>
      <c r="AO81">
        <v>8</v>
      </c>
      <c r="AQ81">
        <v>11.582000000000001</v>
      </c>
      <c r="AR81">
        <v>10</v>
      </c>
      <c r="AS81">
        <v>11.622</v>
      </c>
      <c r="AT81">
        <v>9</v>
      </c>
      <c r="AU81">
        <v>11.662000000000001</v>
      </c>
      <c r="AV81">
        <v>40</v>
      </c>
      <c r="AX81">
        <v>11.582000000000001</v>
      </c>
      <c r="AY81">
        <v>6</v>
      </c>
      <c r="AZ81">
        <v>11.622</v>
      </c>
      <c r="BA81">
        <v>10</v>
      </c>
      <c r="BB81">
        <v>11.662000000000001</v>
      </c>
      <c r="BC81">
        <v>13</v>
      </c>
      <c r="BE81">
        <v>11.582000000000001</v>
      </c>
      <c r="BF81">
        <v>36</v>
      </c>
      <c r="BG81">
        <v>11.622</v>
      </c>
      <c r="BH81">
        <v>55</v>
      </c>
      <c r="BI81">
        <v>11.662000000000001</v>
      </c>
      <c r="BJ81">
        <v>77</v>
      </c>
    </row>
    <row r="82" spans="1:62" x14ac:dyDescent="0.2">
      <c r="A82">
        <v>11.702</v>
      </c>
      <c r="B82">
        <v>82</v>
      </c>
      <c r="C82">
        <v>11.742000000000001</v>
      </c>
      <c r="D82">
        <v>72</v>
      </c>
      <c r="E82">
        <v>11.782</v>
      </c>
      <c r="F82">
        <v>31</v>
      </c>
      <c r="H82">
        <v>11.702</v>
      </c>
      <c r="I82">
        <v>35</v>
      </c>
      <c r="J82">
        <v>11.742000000000001</v>
      </c>
      <c r="K82">
        <v>29</v>
      </c>
      <c r="L82">
        <v>11.782</v>
      </c>
      <c r="M82">
        <v>25</v>
      </c>
      <c r="O82">
        <v>11.702</v>
      </c>
      <c r="P82">
        <v>0.48</v>
      </c>
      <c r="Q82">
        <v>11.742000000000001</v>
      </c>
      <c r="R82">
        <v>0.53</v>
      </c>
      <c r="S82">
        <v>11.782</v>
      </c>
      <c r="T82">
        <v>0.54</v>
      </c>
      <c r="V82">
        <v>11.702</v>
      </c>
      <c r="W82">
        <v>1840</v>
      </c>
      <c r="X82">
        <v>11.742000000000001</v>
      </c>
      <c r="Y82">
        <v>4540</v>
      </c>
      <c r="Z82">
        <v>11.782</v>
      </c>
      <c r="AA82">
        <v>3640</v>
      </c>
      <c r="AC82">
        <v>11.702</v>
      </c>
      <c r="AD82">
        <v>13</v>
      </c>
      <c r="AE82">
        <v>11.742000000000001</v>
      </c>
      <c r="AF82">
        <v>4</v>
      </c>
      <c r="AG82">
        <v>11.782</v>
      </c>
      <c r="AH82">
        <v>8</v>
      </c>
      <c r="AJ82">
        <v>11.702</v>
      </c>
      <c r="AK82">
        <v>12</v>
      </c>
      <c r="AL82">
        <v>11.742000000000001</v>
      </c>
      <c r="AM82">
        <v>16</v>
      </c>
      <c r="AN82">
        <v>11.782</v>
      </c>
      <c r="AO82">
        <v>5</v>
      </c>
      <c r="AQ82">
        <v>11.702</v>
      </c>
      <c r="AR82">
        <v>44</v>
      </c>
      <c r="AS82">
        <v>11.742000000000001</v>
      </c>
      <c r="AT82">
        <v>30</v>
      </c>
      <c r="AU82">
        <v>11.782</v>
      </c>
      <c r="AV82">
        <v>27</v>
      </c>
      <c r="AX82">
        <v>11.702</v>
      </c>
      <c r="AY82">
        <v>13</v>
      </c>
      <c r="AZ82">
        <v>11.742000000000001</v>
      </c>
      <c r="BA82">
        <v>10</v>
      </c>
      <c r="BB82">
        <v>11.782</v>
      </c>
      <c r="BC82">
        <v>7</v>
      </c>
      <c r="BE82">
        <v>11.702</v>
      </c>
      <c r="BF82">
        <v>114</v>
      </c>
      <c r="BG82">
        <v>11.742000000000001</v>
      </c>
      <c r="BH82">
        <v>144</v>
      </c>
      <c r="BI82">
        <v>11.782</v>
      </c>
      <c r="BJ82">
        <v>52</v>
      </c>
    </row>
    <row r="83" spans="1:62" x14ac:dyDescent="0.2">
      <c r="A83">
        <v>11.821999999999999</v>
      </c>
      <c r="B83">
        <v>62</v>
      </c>
      <c r="C83">
        <v>11.862</v>
      </c>
      <c r="D83">
        <v>45</v>
      </c>
      <c r="E83">
        <v>11.901999999999999</v>
      </c>
      <c r="F83">
        <v>22</v>
      </c>
      <c r="H83">
        <v>11.821999999999999</v>
      </c>
      <c r="I83">
        <v>5</v>
      </c>
      <c r="J83">
        <v>11.862</v>
      </c>
      <c r="K83">
        <v>6</v>
      </c>
      <c r="L83">
        <v>11.901999999999999</v>
      </c>
      <c r="M83">
        <v>5</v>
      </c>
      <c r="O83">
        <v>11.821999999999999</v>
      </c>
      <c r="P83">
        <v>0.48</v>
      </c>
      <c r="Q83">
        <v>11.862</v>
      </c>
      <c r="R83">
        <v>0.43</v>
      </c>
      <c r="S83">
        <v>11.901999999999999</v>
      </c>
      <c r="T83">
        <v>0.36</v>
      </c>
      <c r="V83">
        <v>11.821999999999999</v>
      </c>
      <c r="W83">
        <v>5340</v>
      </c>
      <c r="X83">
        <v>11.862</v>
      </c>
      <c r="Y83">
        <v>5640</v>
      </c>
      <c r="Z83">
        <v>11.901999999999999</v>
      </c>
      <c r="AA83">
        <v>11140</v>
      </c>
      <c r="AC83">
        <v>11.821999999999999</v>
      </c>
      <c r="AD83">
        <v>3</v>
      </c>
      <c r="AE83">
        <v>11.862</v>
      </c>
      <c r="AF83">
        <v>6</v>
      </c>
      <c r="AG83">
        <v>11.901999999999999</v>
      </c>
      <c r="AH83">
        <v>5</v>
      </c>
      <c r="AJ83">
        <v>11.821999999999999</v>
      </c>
      <c r="AK83">
        <v>6</v>
      </c>
      <c r="AL83">
        <v>11.862</v>
      </c>
      <c r="AM83">
        <v>8</v>
      </c>
      <c r="AN83">
        <v>11.901999999999999</v>
      </c>
      <c r="AO83">
        <v>3</v>
      </c>
      <c r="AQ83">
        <v>11.821999999999999</v>
      </c>
      <c r="AR83">
        <v>8</v>
      </c>
      <c r="AS83">
        <v>11.862</v>
      </c>
      <c r="AT83">
        <v>30</v>
      </c>
      <c r="AU83">
        <v>11.901999999999999</v>
      </c>
      <c r="AV83">
        <v>8</v>
      </c>
      <c r="AX83">
        <v>11.821999999999999</v>
      </c>
      <c r="AY83">
        <v>6</v>
      </c>
      <c r="AZ83">
        <v>11.862</v>
      </c>
      <c r="BA83">
        <v>14</v>
      </c>
      <c r="BB83">
        <v>11.901999999999999</v>
      </c>
      <c r="BC83">
        <v>8</v>
      </c>
      <c r="BE83">
        <v>11.821999999999999</v>
      </c>
      <c r="BF83">
        <v>39</v>
      </c>
      <c r="BG83">
        <v>11.862</v>
      </c>
      <c r="BH83">
        <v>198</v>
      </c>
      <c r="BI83">
        <v>11.901999999999999</v>
      </c>
      <c r="BJ83">
        <v>114</v>
      </c>
    </row>
    <row r="84" spans="1:62" x14ac:dyDescent="0.2">
      <c r="A84">
        <v>11.942</v>
      </c>
      <c r="B84">
        <v>40</v>
      </c>
      <c r="C84">
        <v>11.981999999999999</v>
      </c>
      <c r="D84">
        <v>37</v>
      </c>
      <c r="E84">
        <v>12.022</v>
      </c>
      <c r="F84">
        <v>27</v>
      </c>
      <c r="H84">
        <v>11.942</v>
      </c>
      <c r="I84">
        <v>10</v>
      </c>
      <c r="J84">
        <v>11.981999999999999</v>
      </c>
      <c r="K84">
        <v>27</v>
      </c>
      <c r="L84">
        <v>12.022</v>
      </c>
      <c r="M84">
        <v>25</v>
      </c>
      <c r="O84">
        <v>11.942</v>
      </c>
      <c r="P84">
        <v>0.53</v>
      </c>
      <c r="Q84">
        <v>11.981999999999999</v>
      </c>
      <c r="R84">
        <v>0.56000000000000005</v>
      </c>
      <c r="S84">
        <v>12.022</v>
      </c>
      <c r="T84">
        <v>0.62</v>
      </c>
      <c r="V84">
        <v>11.942</v>
      </c>
      <c r="W84">
        <v>5240</v>
      </c>
      <c r="X84">
        <v>11.981999999999999</v>
      </c>
      <c r="Y84">
        <v>2740</v>
      </c>
      <c r="Z84">
        <v>12.022</v>
      </c>
      <c r="AA84">
        <v>3140</v>
      </c>
      <c r="AC84">
        <v>11.942</v>
      </c>
      <c r="AD84">
        <v>5</v>
      </c>
      <c r="AE84">
        <v>11.981999999999999</v>
      </c>
      <c r="AF84">
        <v>5</v>
      </c>
      <c r="AG84">
        <v>12.022</v>
      </c>
      <c r="AH84">
        <v>5</v>
      </c>
      <c r="AJ84">
        <v>11.942</v>
      </c>
      <c r="AK84">
        <v>13</v>
      </c>
      <c r="AL84">
        <v>11.981999999999999</v>
      </c>
      <c r="AM84">
        <v>11</v>
      </c>
      <c r="AN84">
        <v>12.022</v>
      </c>
      <c r="AO84">
        <v>8</v>
      </c>
      <c r="AQ84">
        <v>11.942</v>
      </c>
      <c r="AR84">
        <v>10</v>
      </c>
      <c r="AS84">
        <v>11.981999999999999</v>
      </c>
      <c r="AT84">
        <v>25</v>
      </c>
      <c r="AU84">
        <v>12.022</v>
      </c>
      <c r="AV84">
        <v>30</v>
      </c>
      <c r="AX84">
        <v>11.942</v>
      </c>
      <c r="AY84">
        <v>9</v>
      </c>
      <c r="AZ84">
        <v>11.981999999999999</v>
      </c>
      <c r="BA84">
        <v>9</v>
      </c>
      <c r="BB84">
        <v>12.022</v>
      </c>
      <c r="BC84">
        <v>9</v>
      </c>
      <c r="BE84">
        <v>11.942</v>
      </c>
      <c r="BF84">
        <v>60</v>
      </c>
      <c r="BG84">
        <v>11.981999999999999</v>
      </c>
      <c r="BH84">
        <v>98</v>
      </c>
      <c r="BI84">
        <v>12.022</v>
      </c>
      <c r="BJ84">
        <v>98</v>
      </c>
    </row>
    <row r="85" spans="1:62" x14ac:dyDescent="0.2">
      <c r="A85">
        <v>12.061999999999999</v>
      </c>
      <c r="B85">
        <v>36</v>
      </c>
      <c r="C85">
        <v>12.102</v>
      </c>
      <c r="D85">
        <v>44</v>
      </c>
      <c r="E85">
        <v>12.141999999999999</v>
      </c>
      <c r="F85">
        <v>25</v>
      </c>
      <c r="H85">
        <v>12.061999999999999</v>
      </c>
      <c r="I85">
        <v>23</v>
      </c>
      <c r="J85">
        <v>12.102</v>
      </c>
      <c r="K85">
        <v>13</v>
      </c>
      <c r="L85">
        <v>12.141999999999999</v>
      </c>
      <c r="M85">
        <v>29</v>
      </c>
      <c r="O85">
        <v>12.061999999999999</v>
      </c>
      <c r="P85">
        <v>0.56999999999999995</v>
      </c>
      <c r="Q85">
        <v>12.102</v>
      </c>
      <c r="R85">
        <v>0.56000000000000005</v>
      </c>
      <c r="S85">
        <v>12.141999999999999</v>
      </c>
      <c r="T85">
        <v>0</v>
      </c>
      <c r="V85">
        <v>12.061999999999999</v>
      </c>
      <c r="W85">
        <v>5140</v>
      </c>
      <c r="X85">
        <v>12.102</v>
      </c>
      <c r="Y85">
        <v>4440</v>
      </c>
      <c r="Z85">
        <v>12.141999999999999</v>
      </c>
      <c r="AA85">
        <v>2640</v>
      </c>
      <c r="AC85">
        <v>12.061999999999999</v>
      </c>
      <c r="AD85">
        <v>4</v>
      </c>
      <c r="AE85">
        <v>12.102</v>
      </c>
      <c r="AF85">
        <v>3</v>
      </c>
      <c r="AG85">
        <v>12.141999999999999</v>
      </c>
      <c r="AH85">
        <v>23</v>
      </c>
      <c r="AJ85">
        <v>12.061999999999999</v>
      </c>
      <c r="AK85">
        <v>11</v>
      </c>
      <c r="AL85">
        <v>12.102</v>
      </c>
      <c r="AM85">
        <v>8</v>
      </c>
      <c r="AN85">
        <v>12.141999999999999</v>
      </c>
      <c r="AO85">
        <v>11</v>
      </c>
      <c r="AQ85">
        <v>12.061999999999999</v>
      </c>
      <c r="AR85">
        <v>23</v>
      </c>
      <c r="AS85">
        <v>12.102</v>
      </c>
      <c r="AT85">
        <v>14</v>
      </c>
      <c r="AU85">
        <v>12.141999999999999</v>
      </c>
      <c r="AV85">
        <v>15</v>
      </c>
      <c r="AX85">
        <v>12.061999999999999</v>
      </c>
      <c r="AY85">
        <v>9</v>
      </c>
      <c r="AZ85">
        <v>12.102</v>
      </c>
      <c r="BA85">
        <v>9</v>
      </c>
      <c r="BB85">
        <v>12.141999999999999</v>
      </c>
      <c r="BC85">
        <v>18</v>
      </c>
      <c r="BE85">
        <v>12.061999999999999</v>
      </c>
      <c r="BF85">
        <v>109</v>
      </c>
      <c r="BG85">
        <v>12.102</v>
      </c>
      <c r="BH85">
        <v>85</v>
      </c>
      <c r="BI85">
        <v>12.141999999999999</v>
      </c>
      <c r="BJ85">
        <v>104</v>
      </c>
    </row>
    <row r="86" spans="1:62" x14ac:dyDescent="0.2">
      <c r="A86">
        <v>12.182</v>
      </c>
      <c r="B86">
        <v>57</v>
      </c>
      <c r="C86">
        <v>12.221</v>
      </c>
      <c r="D86">
        <v>121</v>
      </c>
      <c r="E86">
        <v>12.260999999999999</v>
      </c>
      <c r="F86">
        <v>64</v>
      </c>
      <c r="H86">
        <v>12.182</v>
      </c>
      <c r="I86">
        <v>34</v>
      </c>
      <c r="J86">
        <v>12.221</v>
      </c>
      <c r="K86">
        <v>62</v>
      </c>
      <c r="L86">
        <v>12.260999999999999</v>
      </c>
      <c r="M86">
        <v>44</v>
      </c>
      <c r="O86">
        <v>12.182</v>
      </c>
      <c r="P86">
        <v>0.68</v>
      </c>
      <c r="Q86">
        <v>12.221</v>
      </c>
      <c r="R86">
        <v>0.66</v>
      </c>
      <c r="S86">
        <v>12.260999999999999</v>
      </c>
      <c r="T86">
        <v>0.54</v>
      </c>
      <c r="V86">
        <v>12.182</v>
      </c>
      <c r="W86">
        <v>4140</v>
      </c>
      <c r="X86">
        <v>12.221</v>
      </c>
      <c r="Y86">
        <v>1740</v>
      </c>
      <c r="Z86">
        <v>12.260999999999999</v>
      </c>
      <c r="AA86">
        <v>2740</v>
      </c>
      <c r="AC86">
        <v>12.182</v>
      </c>
      <c r="AD86">
        <v>11</v>
      </c>
      <c r="AE86">
        <v>12.221</v>
      </c>
      <c r="AF86">
        <v>58</v>
      </c>
      <c r="AG86">
        <v>12.260999999999999</v>
      </c>
      <c r="AH86">
        <v>6</v>
      </c>
      <c r="AJ86">
        <v>12.182</v>
      </c>
      <c r="AK86">
        <v>14</v>
      </c>
      <c r="AL86">
        <v>12.221</v>
      </c>
      <c r="AM86">
        <v>32</v>
      </c>
      <c r="AN86">
        <v>12.260999999999999</v>
      </c>
      <c r="AO86">
        <v>20</v>
      </c>
      <c r="AQ86">
        <v>12.182</v>
      </c>
      <c r="AR86">
        <v>37</v>
      </c>
      <c r="AS86">
        <v>12.221</v>
      </c>
      <c r="AT86">
        <v>66</v>
      </c>
      <c r="AU86">
        <v>12.260999999999999</v>
      </c>
      <c r="AV86">
        <v>38</v>
      </c>
      <c r="AX86">
        <v>12.182</v>
      </c>
      <c r="AY86">
        <v>23</v>
      </c>
      <c r="AZ86">
        <v>12.221</v>
      </c>
      <c r="BA86">
        <v>26</v>
      </c>
      <c r="BB86">
        <v>12.260999999999999</v>
      </c>
      <c r="BC86">
        <v>9</v>
      </c>
      <c r="BE86">
        <v>12.182</v>
      </c>
      <c r="BF86">
        <v>125</v>
      </c>
      <c r="BG86">
        <v>12.221</v>
      </c>
      <c r="BH86">
        <v>185</v>
      </c>
      <c r="BI86">
        <v>12.260999999999999</v>
      </c>
      <c r="BJ86">
        <v>123</v>
      </c>
    </row>
    <row r="87" spans="1:62" x14ac:dyDescent="0.2">
      <c r="A87">
        <v>12.3</v>
      </c>
      <c r="B87">
        <v>53</v>
      </c>
      <c r="C87">
        <v>12.339</v>
      </c>
      <c r="D87">
        <v>24</v>
      </c>
      <c r="E87">
        <v>12.378</v>
      </c>
      <c r="F87">
        <v>17</v>
      </c>
      <c r="H87">
        <v>12.3</v>
      </c>
      <c r="I87">
        <v>37</v>
      </c>
      <c r="J87">
        <v>12.339</v>
      </c>
      <c r="K87">
        <v>8</v>
      </c>
      <c r="L87">
        <v>12.378</v>
      </c>
      <c r="M87">
        <v>5</v>
      </c>
      <c r="O87">
        <v>12.3</v>
      </c>
      <c r="P87">
        <v>0.46</v>
      </c>
      <c r="Q87">
        <v>12.339</v>
      </c>
      <c r="R87">
        <v>0.54</v>
      </c>
      <c r="S87">
        <v>12.378</v>
      </c>
      <c r="T87">
        <v>0.54</v>
      </c>
      <c r="V87">
        <v>12.3</v>
      </c>
      <c r="W87">
        <v>2040</v>
      </c>
      <c r="X87">
        <v>12.339</v>
      </c>
      <c r="Y87">
        <v>5340</v>
      </c>
      <c r="Z87">
        <v>12.378</v>
      </c>
      <c r="AA87">
        <v>3440</v>
      </c>
      <c r="AC87">
        <v>12.3</v>
      </c>
      <c r="AD87">
        <v>4</v>
      </c>
      <c r="AE87">
        <v>12.339</v>
      </c>
      <c r="AF87">
        <v>6</v>
      </c>
      <c r="AG87">
        <v>12.378</v>
      </c>
      <c r="AH87">
        <v>3</v>
      </c>
      <c r="AJ87">
        <v>12.3</v>
      </c>
      <c r="AK87">
        <v>18</v>
      </c>
      <c r="AL87">
        <v>12.339</v>
      </c>
      <c r="AM87">
        <v>3</v>
      </c>
      <c r="AN87">
        <v>12.378</v>
      </c>
      <c r="AO87">
        <v>2</v>
      </c>
      <c r="AQ87">
        <v>12.3</v>
      </c>
      <c r="AR87">
        <v>36</v>
      </c>
      <c r="AS87">
        <v>12.339</v>
      </c>
      <c r="AT87">
        <v>12</v>
      </c>
      <c r="AU87">
        <v>12.378</v>
      </c>
      <c r="AV87">
        <v>9</v>
      </c>
      <c r="AX87">
        <v>12.3</v>
      </c>
      <c r="AY87">
        <v>7</v>
      </c>
      <c r="AZ87">
        <v>12.339</v>
      </c>
      <c r="BA87">
        <v>5</v>
      </c>
      <c r="BB87">
        <v>12.378</v>
      </c>
      <c r="BC87">
        <v>2</v>
      </c>
      <c r="BE87">
        <v>12.3</v>
      </c>
      <c r="BF87">
        <v>150</v>
      </c>
      <c r="BG87">
        <v>12.339</v>
      </c>
      <c r="BH87">
        <v>47</v>
      </c>
      <c r="BI87">
        <v>12.378</v>
      </c>
      <c r="BJ87">
        <v>30</v>
      </c>
    </row>
    <row r="88" spans="1:62" x14ac:dyDescent="0.2">
      <c r="A88">
        <v>12.417</v>
      </c>
      <c r="B88">
        <v>44</v>
      </c>
      <c r="C88">
        <v>12.457000000000001</v>
      </c>
      <c r="D88">
        <v>21</v>
      </c>
      <c r="E88">
        <v>12.496</v>
      </c>
      <c r="F88">
        <v>55</v>
      </c>
      <c r="H88">
        <v>12.417</v>
      </c>
      <c r="I88">
        <v>4</v>
      </c>
      <c r="J88">
        <v>12.457000000000001</v>
      </c>
      <c r="K88">
        <v>14</v>
      </c>
      <c r="L88">
        <v>12.496</v>
      </c>
      <c r="M88">
        <v>16</v>
      </c>
      <c r="O88">
        <v>12.417</v>
      </c>
      <c r="P88">
        <v>0.57999999999999996</v>
      </c>
      <c r="Q88">
        <v>12.457000000000001</v>
      </c>
      <c r="R88">
        <v>0.43</v>
      </c>
      <c r="S88">
        <v>12.496</v>
      </c>
      <c r="T88">
        <v>0.45</v>
      </c>
      <c r="V88">
        <v>12.417</v>
      </c>
      <c r="W88">
        <v>3040</v>
      </c>
      <c r="X88">
        <v>12.457000000000001</v>
      </c>
      <c r="Y88">
        <v>4540</v>
      </c>
      <c r="Z88">
        <v>12.496</v>
      </c>
      <c r="AA88">
        <v>5040</v>
      </c>
      <c r="AC88">
        <v>12.417</v>
      </c>
      <c r="AD88">
        <v>3</v>
      </c>
      <c r="AE88">
        <v>12.457000000000001</v>
      </c>
      <c r="AF88">
        <v>16</v>
      </c>
      <c r="AG88">
        <v>12.496</v>
      </c>
      <c r="AH88">
        <v>2</v>
      </c>
      <c r="AJ88">
        <v>12.417</v>
      </c>
      <c r="AK88">
        <v>6</v>
      </c>
      <c r="AL88">
        <v>12.457000000000001</v>
      </c>
      <c r="AM88">
        <v>4</v>
      </c>
      <c r="AN88">
        <v>12.496</v>
      </c>
      <c r="AO88">
        <v>13</v>
      </c>
      <c r="AQ88">
        <v>12.417</v>
      </c>
      <c r="AR88">
        <v>8</v>
      </c>
      <c r="AS88">
        <v>12.457000000000001</v>
      </c>
      <c r="AT88">
        <v>18</v>
      </c>
      <c r="AU88">
        <v>12.496</v>
      </c>
      <c r="AV88">
        <v>19</v>
      </c>
      <c r="AX88">
        <v>12.417</v>
      </c>
      <c r="AY88">
        <v>3</v>
      </c>
      <c r="AZ88">
        <v>12.457000000000001</v>
      </c>
      <c r="BA88">
        <v>5</v>
      </c>
      <c r="BB88">
        <v>12.496</v>
      </c>
      <c r="BC88">
        <v>7</v>
      </c>
      <c r="BE88">
        <v>12.417</v>
      </c>
      <c r="BF88">
        <v>25</v>
      </c>
      <c r="BG88">
        <v>12.457000000000001</v>
      </c>
      <c r="BH88">
        <v>44</v>
      </c>
      <c r="BI88">
        <v>12.496</v>
      </c>
      <c r="BJ88">
        <v>58</v>
      </c>
    </row>
    <row r="89" spans="1:62" x14ac:dyDescent="0.2">
      <c r="A89">
        <v>12.535</v>
      </c>
      <c r="B89">
        <v>48</v>
      </c>
      <c r="C89">
        <v>12.574</v>
      </c>
      <c r="D89">
        <v>44</v>
      </c>
      <c r="E89">
        <v>12.613</v>
      </c>
      <c r="F89">
        <v>29</v>
      </c>
      <c r="H89">
        <v>12.535</v>
      </c>
      <c r="I89">
        <v>60</v>
      </c>
      <c r="J89">
        <v>12.574</v>
      </c>
      <c r="K89">
        <v>49</v>
      </c>
      <c r="L89">
        <v>12.613</v>
      </c>
      <c r="M89">
        <v>8</v>
      </c>
      <c r="O89">
        <v>12.535</v>
      </c>
      <c r="P89">
        <v>0.55000000000000004</v>
      </c>
      <c r="Q89">
        <v>12.574</v>
      </c>
      <c r="R89">
        <v>0.56000000000000005</v>
      </c>
      <c r="S89">
        <v>12.613</v>
      </c>
      <c r="T89">
        <v>0.39</v>
      </c>
      <c r="V89">
        <v>12.535</v>
      </c>
      <c r="W89">
        <v>2840</v>
      </c>
      <c r="X89">
        <v>12.574</v>
      </c>
      <c r="Y89">
        <v>4640</v>
      </c>
      <c r="Z89">
        <v>12.613</v>
      </c>
      <c r="AA89">
        <v>3140</v>
      </c>
      <c r="AC89">
        <v>12.535</v>
      </c>
      <c r="AD89">
        <v>7</v>
      </c>
      <c r="AE89">
        <v>12.574</v>
      </c>
      <c r="AF89">
        <v>11</v>
      </c>
      <c r="AG89">
        <v>12.613</v>
      </c>
      <c r="AH89">
        <v>2</v>
      </c>
      <c r="AJ89">
        <v>12.535</v>
      </c>
      <c r="AK89">
        <v>20</v>
      </c>
      <c r="AL89">
        <v>12.574</v>
      </c>
      <c r="AM89">
        <v>15</v>
      </c>
      <c r="AN89">
        <v>12.613</v>
      </c>
      <c r="AO89">
        <v>5</v>
      </c>
      <c r="AQ89">
        <v>12.535</v>
      </c>
      <c r="AR89">
        <v>77</v>
      </c>
      <c r="AS89">
        <v>12.574</v>
      </c>
      <c r="AT89">
        <v>51</v>
      </c>
      <c r="AU89">
        <v>12.613</v>
      </c>
      <c r="AV89">
        <v>11</v>
      </c>
      <c r="AX89">
        <v>12.535</v>
      </c>
      <c r="AY89">
        <v>7</v>
      </c>
      <c r="AZ89">
        <v>12.574</v>
      </c>
      <c r="BA89">
        <v>8</v>
      </c>
      <c r="BB89">
        <v>12.613</v>
      </c>
      <c r="BC89">
        <v>5</v>
      </c>
      <c r="BE89">
        <v>12.535</v>
      </c>
      <c r="BF89">
        <v>161</v>
      </c>
      <c r="BG89">
        <v>12.574</v>
      </c>
      <c r="BH89">
        <v>161</v>
      </c>
      <c r="BI89">
        <v>12.613</v>
      </c>
      <c r="BJ89">
        <v>47</v>
      </c>
    </row>
    <row r="90" spans="1:62" x14ac:dyDescent="0.2">
      <c r="A90">
        <v>12.653</v>
      </c>
      <c r="B90">
        <v>15</v>
      </c>
      <c r="C90">
        <v>12.683</v>
      </c>
      <c r="D90">
        <v>36</v>
      </c>
      <c r="E90">
        <v>12.712999999999999</v>
      </c>
      <c r="F90">
        <v>29</v>
      </c>
      <c r="H90">
        <v>12.653</v>
      </c>
      <c r="I90">
        <v>6</v>
      </c>
      <c r="J90">
        <v>12.683</v>
      </c>
      <c r="K90">
        <v>8</v>
      </c>
      <c r="L90">
        <v>12.712999999999999</v>
      </c>
      <c r="M90">
        <v>11</v>
      </c>
      <c r="O90">
        <v>12.653</v>
      </c>
      <c r="P90">
        <v>0.54</v>
      </c>
      <c r="Q90">
        <v>12.683</v>
      </c>
      <c r="R90">
        <v>0.5</v>
      </c>
      <c r="S90">
        <v>12.712999999999999</v>
      </c>
      <c r="T90">
        <v>0.52</v>
      </c>
      <c r="V90">
        <v>12.653</v>
      </c>
      <c r="W90">
        <v>8640</v>
      </c>
      <c r="X90">
        <v>12.683</v>
      </c>
      <c r="Y90">
        <v>9540</v>
      </c>
      <c r="Z90">
        <v>12.712999999999999</v>
      </c>
      <c r="AA90">
        <v>9540</v>
      </c>
      <c r="AC90">
        <v>12.653</v>
      </c>
      <c r="AD90">
        <v>4</v>
      </c>
      <c r="AE90">
        <v>12.683</v>
      </c>
      <c r="AF90">
        <v>9</v>
      </c>
      <c r="AG90">
        <v>12.712999999999999</v>
      </c>
      <c r="AH90">
        <v>4</v>
      </c>
      <c r="AJ90">
        <v>12.653</v>
      </c>
      <c r="AK90">
        <v>2</v>
      </c>
      <c r="AL90">
        <v>12.683</v>
      </c>
      <c r="AM90">
        <v>5</v>
      </c>
      <c r="AN90">
        <v>12.712999999999999</v>
      </c>
      <c r="AO90">
        <v>4</v>
      </c>
      <c r="AQ90">
        <v>12.653</v>
      </c>
      <c r="AR90">
        <v>8</v>
      </c>
      <c r="AS90">
        <v>12.683</v>
      </c>
      <c r="AT90">
        <v>29</v>
      </c>
      <c r="AU90">
        <v>12.712999999999999</v>
      </c>
      <c r="AV90">
        <v>9</v>
      </c>
      <c r="AX90">
        <v>12.653</v>
      </c>
      <c r="AY90">
        <v>9</v>
      </c>
      <c r="AZ90">
        <v>12.683</v>
      </c>
      <c r="BA90">
        <v>11</v>
      </c>
      <c r="BB90">
        <v>12.712999999999999</v>
      </c>
      <c r="BC90">
        <v>12</v>
      </c>
      <c r="BE90">
        <v>12.653</v>
      </c>
      <c r="BF90">
        <v>41</v>
      </c>
      <c r="BG90">
        <v>12.683</v>
      </c>
      <c r="BH90">
        <v>49</v>
      </c>
      <c r="BI90">
        <v>12.712999999999999</v>
      </c>
      <c r="BJ90">
        <v>49</v>
      </c>
    </row>
    <row r="91" spans="1:62" x14ac:dyDescent="0.2">
      <c r="A91">
        <v>12.743</v>
      </c>
      <c r="B91">
        <v>9</v>
      </c>
      <c r="C91">
        <v>12.773</v>
      </c>
      <c r="D91">
        <v>56</v>
      </c>
      <c r="E91">
        <v>12.803000000000001</v>
      </c>
      <c r="F91">
        <v>20</v>
      </c>
      <c r="H91">
        <v>12.743</v>
      </c>
      <c r="I91">
        <v>6</v>
      </c>
      <c r="J91">
        <v>12.773</v>
      </c>
      <c r="K91">
        <v>18</v>
      </c>
      <c r="L91">
        <v>12.803000000000001</v>
      </c>
      <c r="M91">
        <v>140</v>
      </c>
      <c r="O91">
        <v>12.743</v>
      </c>
      <c r="P91">
        <v>0.48</v>
      </c>
      <c r="Q91">
        <v>12.773</v>
      </c>
      <c r="R91">
        <v>0.45</v>
      </c>
      <c r="S91">
        <v>12.803000000000001</v>
      </c>
      <c r="T91">
        <v>0.7</v>
      </c>
      <c r="V91">
        <v>12.743</v>
      </c>
      <c r="W91">
        <v>6040</v>
      </c>
      <c r="X91">
        <v>12.773</v>
      </c>
      <c r="Y91">
        <v>3940</v>
      </c>
      <c r="Z91">
        <v>12.803000000000001</v>
      </c>
      <c r="AA91">
        <v>4340</v>
      </c>
      <c r="AC91">
        <v>12.743</v>
      </c>
      <c r="AD91">
        <v>3</v>
      </c>
      <c r="AE91">
        <v>12.773</v>
      </c>
      <c r="AF91">
        <v>5</v>
      </c>
      <c r="AG91">
        <v>12.803000000000001</v>
      </c>
      <c r="AH91">
        <v>10</v>
      </c>
      <c r="AJ91">
        <v>12.743</v>
      </c>
      <c r="AK91">
        <v>2</v>
      </c>
      <c r="AL91">
        <v>12.773</v>
      </c>
      <c r="AM91">
        <v>11</v>
      </c>
      <c r="AN91">
        <v>12.803000000000001</v>
      </c>
      <c r="AO91">
        <v>5</v>
      </c>
      <c r="AQ91">
        <v>12.743</v>
      </c>
      <c r="AR91">
        <v>6</v>
      </c>
      <c r="AS91">
        <v>12.773</v>
      </c>
      <c r="AT91">
        <v>14</v>
      </c>
      <c r="AU91">
        <v>12.803000000000001</v>
      </c>
      <c r="AV91">
        <v>174</v>
      </c>
      <c r="AX91">
        <v>12.743</v>
      </c>
      <c r="AY91">
        <v>9</v>
      </c>
      <c r="AZ91">
        <v>12.773</v>
      </c>
      <c r="BA91">
        <v>13</v>
      </c>
      <c r="BB91">
        <v>12.803000000000001</v>
      </c>
      <c r="BC91">
        <v>7</v>
      </c>
      <c r="BE91">
        <v>12.743</v>
      </c>
      <c r="BF91">
        <v>39</v>
      </c>
      <c r="BG91">
        <v>12.773</v>
      </c>
      <c r="BH91">
        <v>49</v>
      </c>
      <c r="BI91">
        <v>12.803000000000001</v>
      </c>
      <c r="BJ91">
        <v>36</v>
      </c>
    </row>
    <row r="92" spans="1:62" x14ac:dyDescent="0.2">
      <c r="A92">
        <v>12.833</v>
      </c>
      <c r="B92">
        <v>42</v>
      </c>
      <c r="C92">
        <v>12.863</v>
      </c>
      <c r="D92">
        <v>13</v>
      </c>
      <c r="E92">
        <v>12.893000000000001</v>
      </c>
      <c r="F92">
        <v>31</v>
      </c>
      <c r="H92">
        <v>12.833</v>
      </c>
      <c r="I92">
        <v>148</v>
      </c>
      <c r="J92">
        <v>12.863</v>
      </c>
      <c r="K92">
        <v>13</v>
      </c>
      <c r="L92">
        <v>12.893000000000001</v>
      </c>
      <c r="M92">
        <v>17</v>
      </c>
      <c r="O92">
        <v>12.833</v>
      </c>
      <c r="P92">
        <v>0.52</v>
      </c>
      <c r="Q92">
        <v>12.863</v>
      </c>
      <c r="R92">
        <v>0.66</v>
      </c>
      <c r="S92">
        <v>12.893000000000001</v>
      </c>
      <c r="T92">
        <v>0.77</v>
      </c>
      <c r="V92">
        <v>12.833</v>
      </c>
      <c r="W92">
        <v>3640</v>
      </c>
      <c r="X92">
        <v>12.863</v>
      </c>
      <c r="Y92">
        <v>7140</v>
      </c>
      <c r="Z92">
        <v>12.893000000000001</v>
      </c>
      <c r="AA92">
        <v>5040</v>
      </c>
      <c r="AC92">
        <v>12.833</v>
      </c>
      <c r="AD92">
        <v>41</v>
      </c>
      <c r="AE92">
        <v>12.863</v>
      </c>
      <c r="AF92">
        <v>4</v>
      </c>
      <c r="AG92">
        <v>12.893000000000001</v>
      </c>
      <c r="AH92">
        <v>14</v>
      </c>
      <c r="AJ92">
        <v>12.833</v>
      </c>
      <c r="AK92">
        <v>9</v>
      </c>
      <c r="AL92">
        <v>12.863</v>
      </c>
      <c r="AM92">
        <v>3</v>
      </c>
      <c r="AN92">
        <v>12.893000000000001</v>
      </c>
      <c r="AO92">
        <v>5</v>
      </c>
      <c r="AQ92">
        <v>12.833</v>
      </c>
      <c r="AR92">
        <v>174</v>
      </c>
      <c r="AS92">
        <v>12.863</v>
      </c>
      <c r="AT92">
        <v>13</v>
      </c>
      <c r="AU92">
        <v>12.893000000000001</v>
      </c>
      <c r="AV92">
        <v>24</v>
      </c>
      <c r="AX92">
        <v>12.833</v>
      </c>
      <c r="AY92">
        <v>10</v>
      </c>
      <c r="AZ92">
        <v>12.863</v>
      </c>
      <c r="BA92">
        <v>9</v>
      </c>
      <c r="BB92">
        <v>12.893000000000001</v>
      </c>
      <c r="BC92">
        <v>8</v>
      </c>
      <c r="BE92">
        <v>12.833</v>
      </c>
      <c r="BF92">
        <v>74</v>
      </c>
      <c r="BG92">
        <v>12.863</v>
      </c>
      <c r="BH92">
        <v>41</v>
      </c>
      <c r="BI92">
        <v>12.893000000000001</v>
      </c>
      <c r="BJ92">
        <v>47</v>
      </c>
    </row>
    <row r="93" spans="1:62" x14ac:dyDescent="0.2">
      <c r="A93">
        <v>12.929</v>
      </c>
      <c r="B93">
        <v>46</v>
      </c>
      <c r="C93">
        <v>12.965999999999999</v>
      </c>
      <c r="D93">
        <v>93</v>
      </c>
      <c r="E93">
        <v>13.003</v>
      </c>
      <c r="F93">
        <v>49</v>
      </c>
      <c r="H93">
        <v>12.929</v>
      </c>
      <c r="I93">
        <v>30</v>
      </c>
      <c r="J93">
        <v>12.965999999999999</v>
      </c>
      <c r="K93">
        <v>75</v>
      </c>
      <c r="L93">
        <v>13.003</v>
      </c>
      <c r="M93">
        <v>20</v>
      </c>
      <c r="O93">
        <v>12.929</v>
      </c>
      <c r="P93">
        <v>0.56999999999999995</v>
      </c>
      <c r="Q93">
        <v>12.965999999999999</v>
      </c>
      <c r="R93">
        <v>0.22</v>
      </c>
      <c r="S93">
        <v>13.003</v>
      </c>
      <c r="T93">
        <v>0.51</v>
      </c>
      <c r="V93">
        <v>12.929</v>
      </c>
      <c r="W93">
        <v>8040</v>
      </c>
      <c r="X93">
        <v>12.965999999999999</v>
      </c>
      <c r="Y93">
        <v>4340</v>
      </c>
      <c r="Z93">
        <v>13.003</v>
      </c>
      <c r="AA93">
        <v>5440</v>
      </c>
      <c r="AC93">
        <v>12.929</v>
      </c>
      <c r="AD93">
        <v>8</v>
      </c>
      <c r="AE93">
        <v>12.965999999999999</v>
      </c>
      <c r="AF93">
        <v>11</v>
      </c>
      <c r="AG93">
        <v>13.003</v>
      </c>
      <c r="AH93">
        <v>7</v>
      </c>
      <c r="AJ93">
        <v>12.929</v>
      </c>
      <c r="AK93">
        <v>10</v>
      </c>
      <c r="AL93">
        <v>12.965999999999999</v>
      </c>
      <c r="AM93">
        <v>22</v>
      </c>
      <c r="AN93">
        <v>13.003</v>
      </c>
      <c r="AO93">
        <v>11</v>
      </c>
      <c r="AQ93">
        <v>12.929</v>
      </c>
      <c r="AR93">
        <v>19</v>
      </c>
      <c r="AS93">
        <v>12.965999999999999</v>
      </c>
      <c r="AT93">
        <v>33</v>
      </c>
      <c r="AU93">
        <v>13.003</v>
      </c>
      <c r="AV93">
        <v>19</v>
      </c>
      <c r="AX93">
        <v>12.929</v>
      </c>
      <c r="AY93">
        <v>25</v>
      </c>
      <c r="AZ93">
        <v>12.965999999999999</v>
      </c>
      <c r="BA93">
        <v>41</v>
      </c>
      <c r="BB93">
        <v>13.003</v>
      </c>
      <c r="BC93">
        <v>34</v>
      </c>
      <c r="BE93">
        <v>12.929</v>
      </c>
      <c r="BF93">
        <v>95</v>
      </c>
      <c r="BG93">
        <v>12.965999999999999</v>
      </c>
      <c r="BH93">
        <v>245</v>
      </c>
      <c r="BI93">
        <v>13.003</v>
      </c>
      <c r="BJ93">
        <v>147</v>
      </c>
    </row>
    <row r="94" spans="1:62" x14ac:dyDescent="0.2">
      <c r="A94">
        <v>13.039</v>
      </c>
      <c r="B94">
        <v>84</v>
      </c>
      <c r="C94">
        <v>13.076000000000001</v>
      </c>
      <c r="D94">
        <v>75</v>
      </c>
      <c r="E94">
        <v>13.113</v>
      </c>
      <c r="F94">
        <v>66</v>
      </c>
      <c r="H94">
        <v>13.039</v>
      </c>
      <c r="I94">
        <v>37</v>
      </c>
      <c r="J94">
        <v>13.076000000000001</v>
      </c>
      <c r="K94">
        <v>49</v>
      </c>
      <c r="L94">
        <v>13.113</v>
      </c>
      <c r="M94">
        <v>29</v>
      </c>
      <c r="O94">
        <v>13.039</v>
      </c>
      <c r="P94">
        <v>0.66</v>
      </c>
      <c r="Q94">
        <v>13.076000000000001</v>
      </c>
      <c r="R94">
        <v>0.64</v>
      </c>
      <c r="S94">
        <v>13.113</v>
      </c>
      <c r="T94">
        <v>0.5</v>
      </c>
      <c r="V94">
        <v>13.039</v>
      </c>
      <c r="W94">
        <v>6640</v>
      </c>
      <c r="X94">
        <v>13.076000000000001</v>
      </c>
      <c r="Y94">
        <v>5540</v>
      </c>
      <c r="Z94">
        <v>13.113</v>
      </c>
      <c r="AA94">
        <v>6740</v>
      </c>
      <c r="AC94">
        <v>13.039</v>
      </c>
      <c r="AD94">
        <v>4</v>
      </c>
      <c r="AE94">
        <v>13.076000000000001</v>
      </c>
      <c r="AF94">
        <v>4</v>
      </c>
      <c r="AG94">
        <v>13.113</v>
      </c>
      <c r="AH94">
        <v>11</v>
      </c>
      <c r="AJ94">
        <v>13.039</v>
      </c>
      <c r="AK94">
        <v>16</v>
      </c>
      <c r="AL94">
        <v>13.076000000000001</v>
      </c>
      <c r="AM94">
        <v>10</v>
      </c>
      <c r="AN94">
        <v>13.113</v>
      </c>
      <c r="AO94">
        <v>19</v>
      </c>
      <c r="AQ94">
        <v>13.039</v>
      </c>
      <c r="AR94">
        <v>13</v>
      </c>
      <c r="AS94">
        <v>13.076000000000001</v>
      </c>
      <c r="AT94">
        <v>40</v>
      </c>
      <c r="AU94">
        <v>13.113</v>
      </c>
      <c r="AV94">
        <v>98</v>
      </c>
      <c r="AX94">
        <v>13.039</v>
      </c>
      <c r="AY94">
        <v>37</v>
      </c>
      <c r="AZ94">
        <v>13.076000000000001</v>
      </c>
      <c r="BA94">
        <v>17</v>
      </c>
      <c r="BB94">
        <v>13.113</v>
      </c>
      <c r="BC94">
        <v>13</v>
      </c>
      <c r="BE94">
        <v>13.039</v>
      </c>
      <c r="BF94">
        <v>180</v>
      </c>
      <c r="BG94">
        <v>13.076000000000001</v>
      </c>
      <c r="BH94">
        <v>66</v>
      </c>
      <c r="BI94">
        <v>13.113</v>
      </c>
      <c r="BJ94">
        <v>79</v>
      </c>
    </row>
    <row r="95" spans="1:62" x14ac:dyDescent="0.2">
      <c r="A95">
        <v>13.148999999999999</v>
      </c>
      <c r="B95">
        <v>61</v>
      </c>
      <c r="C95">
        <v>13.186</v>
      </c>
      <c r="D95">
        <v>58</v>
      </c>
      <c r="E95">
        <v>13.223000000000001</v>
      </c>
      <c r="F95">
        <v>12</v>
      </c>
      <c r="H95">
        <v>13.148999999999999</v>
      </c>
      <c r="I95">
        <v>18</v>
      </c>
      <c r="J95">
        <v>13.186</v>
      </c>
      <c r="K95">
        <v>32</v>
      </c>
      <c r="L95">
        <v>13.223000000000001</v>
      </c>
      <c r="M95">
        <v>10</v>
      </c>
      <c r="O95">
        <v>13.148999999999999</v>
      </c>
      <c r="P95">
        <v>0.54</v>
      </c>
      <c r="Q95">
        <v>13.186</v>
      </c>
      <c r="R95">
        <v>0.78</v>
      </c>
      <c r="S95">
        <v>13.223000000000001</v>
      </c>
      <c r="T95">
        <v>0.61</v>
      </c>
      <c r="V95">
        <v>13.148999999999999</v>
      </c>
      <c r="W95">
        <v>3940</v>
      </c>
      <c r="X95">
        <v>13.186</v>
      </c>
      <c r="Y95">
        <v>3940</v>
      </c>
      <c r="Z95">
        <v>13.223000000000001</v>
      </c>
      <c r="AA95">
        <v>1740</v>
      </c>
      <c r="AC95">
        <v>13.148999999999999</v>
      </c>
      <c r="AD95">
        <v>18</v>
      </c>
      <c r="AE95">
        <v>13.186</v>
      </c>
      <c r="AF95">
        <v>3</v>
      </c>
      <c r="AG95">
        <v>13.223000000000001</v>
      </c>
      <c r="AH95">
        <v>7</v>
      </c>
      <c r="AJ95">
        <v>13.148999999999999</v>
      </c>
      <c r="AK95">
        <v>9</v>
      </c>
      <c r="AL95">
        <v>13.186</v>
      </c>
      <c r="AM95">
        <v>17</v>
      </c>
      <c r="AN95">
        <v>13.223000000000001</v>
      </c>
      <c r="AO95">
        <v>4</v>
      </c>
      <c r="AQ95">
        <v>13.148999999999999</v>
      </c>
      <c r="AR95">
        <v>28</v>
      </c>
      <c r="AS95">
        <v>13.186</v>
      </c>
      <c r="AT95">
        <v>30</v>
      </c>
      <c r="AU95">
        <v>13.223000000000001</v>
      </c>
      <c r="AV95">
        <v>17</v>
      </c>
      <c r="AX95">
        <v>13.148999999999999</v>
      </c>
      <c r="AY95">
        <v>13</v>
      </c>
      <c r="AZ95">
        <v>13.186</v>
      </c>
      <c r="BA95">
        <v>13</v>
      </c>
      <c r="BB95">
        <v>13.223000000000001</v>
      </c>
      <c r="BC95">
        <v>5</v>
      </c>
      <c r="BE95">
        <v>13.148999999999999</v>
      </c>
      <c r="BF95">
        <v>90</v>
      </c>
      <c r="BG95">
        <v>13.186</v>
      </c>
      <c r="BH95">
        <v>112</v>
      </c>
      <c r="BI95">
        <v>13.223000000000001</v>
      </c>
      <c r="BJ95">
        <v>39</v>
      </c>
    </row>
    <row r="96" spans="1:62" x14ac:dyDescent="0.2">
      <c r="A96">
        <v>13.26</v>
      </c>
      <c r="B96">
        <v>31</v>
      </c>
      <c r="C96">
        <v>13.295999999999999</v>
      </c>
      <c r="D96">
        <v>38</v>
      </c>
      <c r="E96">
        <v>13.333</v>
      </c>
      <c r="F96">
        <v>6</v>
      </c>
      <c r="H96">
        <v>13.26</v>
      </c>
      <c r="I96">
        <v>10</v>
      </c>
      <c r="J96">
        <v>13.295999999999999</v>
      </c>
      <c r="K96">
        <v>46</v>
      </c>
      <c r="L96">
        <v>13.333</v>
      </c>
      <c r="M96">
        <v>113</v>
      </c>
      <c r="O96">
        <v>13.26</v>
      </c>
      <c r="P96">
        <v>0.56999999999999995</v>
      </c>
      <c r="Q96">
        <v>13.295999999999999</v>
      </c>
      <c r="R96">
        <v>0.6</v>
      </c>
      <c r="S96">
        <v>13.333</v>
      </c>
      <c r="T96">
        <v>0.82</v>
      </c>
      <c r="V96">
        <v>13.26</v>
      </c>
      <c r="W96">
        <v>4540</v>
      </c>
      <c r="X96">
        <v>13.295999999999999</v>
      </c>
      <c r="Y96">
        <v>3740</v>
      </c>
      <c r="Z96">
        <v>13.333</v>
      </c>
      <c r="AA96">
        <v>4940</v>
      </c>
      <c r="AC96">
        <v>13.26</v>
      </c>
      <c r="AD96">
        <v>3</v>
      </c>
      <c r="AE96">
        <v>13.295999999999999</v>
      </c>
      <c r="AF96">
        <v>13</v>
      </c>
      <c r="AG96">
        <v>13.333</v>
      </c>
      <c r="AH96">
        <v>15</v>
      </c>
      <c r="AJ96">
        <v>13.26</v>
      </c>
      <c r="AK96">
        <v>6</v>
      </c>
      <c r="AL96">
        <v>13.295999999999999</v>
      </c>
      <c r="AM96">
        <v>18</v>
      </c>
      <c r="AN96">
        <v>13.333</v>
      </c>
      <c r="AO96">
        <v>39</v>
      </c>
      <c r="AQ96">
        <v>13.26</v>
      </c>
      <c r="AR96">
        <v>12</v>
      </c>
      <c r="AS96">
        <v>13.295999999999999</v>
      </c>
      <c r="AT96">
        <v>41</v>
      </c>
      <c r="AU96">
        <v>13.333</v>
      </c>
      <c r="AV96">
        <v>160</v>
      </c>
      <c r="AX96">
        <v>13.26</v>
      </c>
      <c r="AY96">
        <v>7</v>
      </c>
      <c r="AZ96">
        <v>13.295999999999999</v>
      </c>
      <c r="BA96">
        <v>13</v>
      </c>
      <c r="BB96">
        <v>13.333</v>
      </c>
      <c r="BC96">
        <v>24</v>
      </c>
      <c r="BE96">
        <v>13.26</v>
      </c>
      <c r="BF96">
        <v>33</v>
      </c>
      <c r="BG96">
        <v>13.295999999999999</v>
      </c>
      <c r="BH96">
        <v>55</v>
      </c>
      <c r="BI96">
        <v>13.333</v>
      </c>
      <c r="BJ96">
        <v>182</v>
      </c>
    </row>
    <row r="97" spans="1:62" x14ac:dyDescent="0.2">
      <c r="A97">
        <v>13.369</v>
      </c>
      <c r="B97">
        <v>75</v>
      </c>
      <c r="C97">
        <v>13.406000000000001</v>
      </c>
      <c r="D97">
        <v>32</v>
      </c>
      <c r="E97">
        <v>13.442</v>
      </c>
      <c r="F97">
        <v>119</v>
      </c>
      <c r="H97">
        <v>13.369</v>
      </c>
      <c r="I97">
        <v>14</v>
      </c>
      <c r="J97">
        <v>13.406000000000001</v>
      </c>
      <c r="K97">
        <v>8</v>
      </c>
      <c r="L97">
        <v>13.442</v>
      </c>
      <c r="M97">
        <v>20</v>
      </c>
      <c r="O97">
        <v>13.369</v>
      </c>
      <c r="P97">
        <v>0.56999999999999995</v>
      </c>
      <c r="Q97">
        <v>13.406000000000001</v>
      </c>
      <c r="R97">
        <v>0.38</v>
      </c>
      <c r="S97">
        <v>13.442</v>
      </c>
      <c r="T97">
        <v>0.56999999999999995</v>
      </c>
      <c r="V97">
        <v>13.369</v>
      </c>
      <c r="W97">
        <v>8740</v>
      </c>
      <c r="X97">
        <v>13.406000000000001</v>
      </c>
      <c r="Y97">
        <v>7040</v>
      </c>
      <c r="Z97">
        <v>13.442</v>
      </c>
      <c r="AA97">
        <v>3440</v>
      </c>
      <c r="AC97">
        <v>13.369</v>
      </c>
      <c r="AD97">
        <v>2</v>
      </c>
      <c r="AE97">
        <v>13.406000000000001</v>
      </c>
      <c r="AF97">
        <v>3</v>
      </c>
      <c r="AG97">
        <v>13.442</v>
      </c>
      <c r="AH97">
        <v>5</v>
      </c>
      <c r="AJ97">
        <v>13.369</v>
      </c>
      <c r="AK97">
        <v>20</v>
      </c>
      <c r="AL97">
        <v>13.406000000000001</v>
      </c>
      <c r="AM97">
        <v>6</v>
      </c>
      <c r="AN97">
        <v>13.442</v>
      </c>
      <c r="AO97">
        <v>28</v>
      </c>
      <c r="AQ97">
        <v>13.369</v>
      </c>
      <c r="AR97">
        <v>19</v>
      </c>
      <c r="AS97">
        <v>13.406000000000001</v>
      </c>
      <c r="AT97">
        <v>7</v>
      </c>
      <c r="AU97">
        <v>13.442</v>
      </c>
      <c r="AV97">
        <v>19</v>
      </c>
      <c r="AX97">
        <v>13.369</v>
      </c>
      <c r="AY97">
        <v>6</v>
      </c>
      <c r="AZ97">
        <v>13.406000000000001</v>
      </c>
      <c r="BA97">
        <v>5</v>
      </c>
      <c r="BB97">
        <v>13.442</v>
      </c>
      <c r="BC97">
        <v>11</v>
      </c>
      <c r="BE97">
        <v>13.369</v>
      </c>
      <c r="BF97">
        <v>74</v>
      </c>
      <c r="BG97">
        <v>13.406000000000001</v>
      </c>
      <c r="BH97">
        <v>25</v>
      </c>
      <c r="BI97">
        <v>13.442</v>
      </c>
      <c r="BJ97">
        <v>123</v>
      </c>
    </row>
    <row r="98" spans="1:62" x14ac:dyDescent="0.2">
      <c r="A98">
        <v>13.478999999999999</v>
      </c>
      <c r="B98">
        <v>124</v>
      </c>
      <c r="C98">
        <v>13.515000000000001</v>
      </c>
      <c r="D98">
        <v>44</v>
      </c>
      <c r="E98">
        <v>13.552</v>
      </c>
      <c r="F98">
        <v>96</v>
      </c>
      <c r="H98">
        <v>13.478999999999999</v>
      </c>
      <c r="I98">
        <v>17</v>
      </c>
      <c r="J98">
        <v>13.515000000000001</v>
      </c>
      <c r="K98">
        <v>13</v>
      </c>
      <c r="L98">
        <v>13.552</v>
      </c>
      <c r="M98">
        <v>12</v>
      </c>
      <c r="O98">
        <v>13.478999999999999</v>
      </c>
      <c r="P98">
        <v>0.63</v>
      </c>
      <c r="Q98">
        <v>13.515000000000001</v>
      </c>
      <c r="R98">
        <v>0.34</v>
      </c>
      <c r="S98">
        <v>13.552</v>
      </c>
      <c r="T98">
        <v>0.56000000000000005</v>
      </c>
      <c r="V98">
        <v>13.478999999999999</v>
      </c>
      <c r="W98">
        <v>3140</v>
      </c>
      <c r="X98">
        <v>13.515000000000001</v>
      </c>
      <c r="Y98">
        <v>5040</v>
      </c>
      <c r="Z98">
        <v>13.552</v>
      </c>
      <c r="AA98">
        <v>2740</v>
      </c>
      <c r="AC98">
        <v>13.478999999999999</v>
      </c>
      <c r="AD98">
        <v>5</v>
      </c>
      <c r="AE98">
        <v>13.515000000000001</v>
      </c>
      <c r="AF98">
        <v>12</v>
      </c>
      <c r="AG98">
        <v>13.552</v>
      </c>
      <c r="AH98">
        <v>5</v>
      </c>
      <c r="AJ98">
        <v>13.478999999999999</v>
      </c>
      <c r="AK98">
        <v>24</v>
      </c>
      <c r="AL98">
        <v>13.515000000000001</v>
      </c>
      <c r="AM98">
        <v>8</v>
      </c>
      <c r="AN98">
        <v>13.552</v>
      </c>
      <c r="AO98">
        <v>37</v>
      </c>
      <c r="AQ98">
        <v>13.478999999999999</v>
      </c>
      <c r="AR98">
        <v>16</v>
      </c>
      <c r="AS98">
        <v>13.515000000000001</v>
      </c>
      <c r="AT98">
        <v>23</v>
      </c>
      <c r="AU98">
        <v>13.552</v>
      </c>
      <c r="AV98">
        <v>14</v>
      </c>
      <c r="AX98">
        <v>13.478999999999999</v>
      </c>
      <c r="AY98">
        <v>18</v>
      </c>
      <c r="AZ98">
        <v>13.515000000000001</v>
      </c>
      <c r="BA98">
        <v>11</v>
      </c>
      <c r="BB98">
        <v>13.552</v>
      </c>
      <c r="BC98">
        <v>11</v>
      </c>
      <c r="BE98">
        <v>13.478999999999999</v>
      </c>
      <c r="BF98">
        <v>90</v>
      </c>
      <c r="BG98">
        <v>13.515000000000001</v>
      </c>
      <c r="BH98">
        <v>41</v>
      </c>
      <c r="BI98">
        <v>13.552</v>
      </c>
      <c r="BJ98">
        <v>77</v>
      </c>
    </row>
    <row r="99" spans="1:62" x14ac:dyDescent="0.2">
      <c r="A99">
        <v>13.587999999999999</v>
      </c>
      <c r="B99">
        <v>148</v>
      </c>
      <c r="C99">
        <v>13.625</v>
      </c>
      <c r="D99">
        <v>57</v>
      </c>
      <c r="E99">
        <v>13.661</v>
      </c>
      <c r="F99">
        <v>58</v>
      </c>
      <c r="H99">
        <v>13.587999999999999</v>
      </c>
      <c r="I99">
        <v>30</v>
      </c>
      <c r="J99">
        <v>13.625</v>
      </c>
      <c r="K99">
        <v>49</v>
      </c>
      <c r="L99">
        <v>13.661</v>
      </c>
      <c r="M99">
        <v>37</v>
      </c>
      <c r="O99">
        <v>13.587999999999999</v>
      </c>
      <c r="P99">
        <v>0.63</v>
      </c>
      <c r="Q99">
        <v>13.625</v>
      </c>
      <c r="R99">
        <v>0.22</v>
      </c>
      <c r="S99">
        <v>13.661</v>
      </c>
      <c r="T99">
        <v>0.52</v>
      </c>
      <c r="V99">
        <v>13.587999999999999</v>
      </c>
      <c r="W99">
        <v>3240</v>
      </c>
      <c r="X99">
        <v>13.625</v>
      </c>
      <c r="Y99">
        <v>5640</v>
      </c>
      <c r="Z99">
        <v>13.661</v>
      </c>
      <c r="AA99">
        <v>4340</v>
      </c>
      <c r="AC99">
        <v>13.587999999999999</v>
      </c>
      <c r="AD99">
        <v>23</v>
      </c>
      <c r="AE99">
        <v>13.625</v>
      </c>
      <c r="AF99">
        <v>55</v>
      </c>
      <c r="AG99">
        <v>13.661</v>
      </c>
      <c r="AH99">
        <v>59</v>
      </c>
      <c r="AJ99">
        <v>13.587999999999999</v>
      </c>
      <c r="AK99">
        <v>23</v>
      </c>
      <c r="AL99">
        <v>13.625</v>
      </c>
      <c r="AM99">
        <v>7</v>
      </c>
      <c r="AN99">
        <v>13.661</v>
      </c>
      <c r="AO99">
        <v>8</v>
      </c>
      <c r="AQ99">
        <v>13.587999999999999</v>
      </c>
      <c r="AR99">
        <v>34</v>
      </c>
      <c r="AS99">
        <v>13.625</v>
      </c>
      <c r="AT99">
        <v>61</v>
      </c>
      <c r="AU99">
        <v>13.661</v>
      </c>
      <c r="AV99">
        <v>61</v>
      </c>
      <c r="AX99">
        <v>13.587999999999999</v>
      </c>
      <c r="AY99">
        <v>19</v>
      </c>
      <c r="AZ99">
        <v>13.625</v>
      </c>
      <c r="BA99">
        <v>7</v>
      </c>
      <c r="BB99">
        <v>13.661</v>
      </c>
      <c r="BC99">
        <v>12</v>
      </c>
      <c r="BE99">
        <v>13.587999999999999</v>
      </c>
      <c r="BF99">
        <v>101</v>
      </c>
      <c r="BG99">
        <v>13.625</v>
      </c>
      <c r="BH99">
        <v>41</v>
      </c>
      <c r="BI99">
        <v>13.661</v>
      </c>
      <c r="BJ99">
        <v>77</v>
      </c>
    </row>
    <row r="100" spans="1:62" x14ac:dyDescent="0.2">
      <c r="A100">
        <v>13.698</v>
      </c>
      <c r="B100">
        <v>34</v>
      </c>
      <c r="C100">
        <v>13.734</v>
      </c>
      <c r="D100">
        <v>36</v>
      </c>
      <c r="E100">
        <v>13.771000000000001</v>
      </c>
      <c r="F100">
        <v>18</v>
      </c>
      <c r="H100">
        <v>13.698</v>
      </c>
      <c r="I100">
        <v>22</v>
      </c>
      <c r="J100">
        <v>13.734</v>
      </c>
      <c r="K100">
        <v>18</v>
      </c>
      <c r="L100">
        <v>13.771000000000001</v>
      </c>
      <c r="M100">
        <v>7</v>
      </c>
      <c r="O100">
        <v>13.698</v>
      </c>
      <c r="P100">
        <v>0.53</v>
      </c>
      <c r="Q100">
        <v>13.734</v>
      </c>
      <c r="R100">
        <v>0.6</v>
      </c>
      <c r="S100">
        <v>13.771000000000001</v>
      </c>
      <c r="T100">
        <v>0.72</v>
      </c>
      <c r="V100">
        <v>13.698</v>
      </c>
      <c r="W100">
        <v>4640</v>
      </c>
      <c r="X100">
        <v>13.734</v>
      </c>
      <c r="Y100">
        <v>3240</v>
      </c>
      <c r="Z100">
        <v>13.771000000000001</v>
      </c>
      <c r="AA100">
        <v>4340</v>
      </c>
      <c r="AC100">
        <v>13.698</v>
      </c>
      <c r="AD100">
        <v>12</v>
      </c>
      <c r="AE100">
        <v>13.734</v>
      </c>
      <c r="AF100">
        <v>11</v>
      </c>
      <c r="AG100">
        <v>13.771000000000001</v>
      </c>
      <c r="AH100">
        <v>9</v>
      </c>
      <c r="AJ100">
        <v>13.698</v>
      </c>
      <c r="AK100">
        <v>5</v>
      </c>
      <c r="AL100">
        <v>13.734</v>
      </c>
      <c r="AM100">
        <v>7</v>
      </c>
      <c r="AN100">
        <v>13.771000000000001</v>
      </c>
      <c r="AO100">
        <v>2</v>
      </c>
      <c r="AQ100">
        <v>13.698</v>
      </c>
      <c r="AR100">
        <v>28</v>
      </c>
      <c r="AS100">
        <v>13.734</v>
      </c>
      <c r="AT100">
        <v>29</v>
      </c>
      <c r="AU100">
        <v>13.771000000000001</v>
      </c>
      <c r="AV100">
        <v>13</v>
      </c>
      <c r="AX100">
        <v>13.698</v>
      </c>
      <c r="AY100">
        <v>7</v>
      </c>
      <c r="AZ100">
        <v>13.734</v>
      </c>
      <c r="BA100">
        <v>9</v>
      </c>
      <c r="BB100">
        <v>13.771000000000001</v>
      </c>
      <c r="BC100">
        <v>9</v>
      </c>
      <c r="BE100">
        <v>13.698</v>
      </c>
      <c r="BF100">
        <v>55</v>
      </c>
      <c r="BG100">
        <v>13.734</v>
      </c>
      <c r="BH100">
        <v>117</v>
      </c>
      <c r="BI100">
        <v>13.771000000000001</v>
      </c>
      <c r="BJ100">
        <v>36</v>
      </c>
    </row>
    <row r="101" spans="1:62" x14ac:dyDescent="0.2">
      <c r="A101">
        <v>13.807</v>
      </c>
      <c r="B101">
        <v>28</v>
      </c>
      <c r="C101">
        <v>13.843999999999999</v>
      </c>
      <c r="D101">
        <v>86</v>
      </c>
      <c r="E101">
        <v>13.88</v>
      </c>
      <c r="F101">
        <v>86</v>
      </c>
      <c r="H101">
        <v>13.807</v>
      </c>
      <c r="I101">
        <v>9</v>
      </c>
      <c r="J101">
        <v>13.843999999999999</v>
      </c>
      <c r="K101">
        <v>32</v>
      </c>
      <c r="L101">
        <v>13.88</v>
      </c>
      <c r="M101">
        <v>30</v>
      </c>
      <c r="O101">
        <v>13.807</v>
      </c>
      <c r="P101">
        <v>0.56000000000000005</v>
      </c>
      <c r="Q101">
        <v>13.843999999999999</v>
      </c>
      <c r="R101">
        <v>0.57999999999999996</v>
      </c>
      <c r="S101">
        <v>13.88</v>
      </c>
      <c r="T101">
        <v>0.7</v>
      </c>
      <c r="V101">
        <v>13.807</v>
      </c>
      <c r="W101">
        <v>4040</v>
      </c>
      <c r="X101">
        <v>13.843999999999999</v>
      </c>
      <c r="Y101">
        <v>2540</v>
      </c>
      <c r="Z101">
        <v>13.88</v>
      </c>
      <c r="AA101">
        <v>1140</v>
      </c>
      <c r="AC101">
        <v>13.807</v>
      </c>
      <c r="AD101">
        <v>7</v>
      </c>
      <c r="AE101">
        <v>13.843999999999999</v>
      </c>
      <c r="AF101">
        <v>10</v>
      </c>
      <c r="AG101">
        <v>13.88</v>
      </c>
      <c r="AH101">
        <v>7</v>
      </c>
      <c r="AJ101">
        <v>13.807</v>
      </c>
      <c r="AK101">
        <v>5</v>
      </c>
      <c r="AL101">
        <v>13.843999999999999</v>
      </c>
      <c r="AM101">
        <v>14</v>
      </c>
      <c r="AN101">
        <v>13.88</v>
      </c>
      <c r="AO101">
        <v>14</v>
      </c>
      <c r="AQ101">
        <v>13.807</v>
      </c>
      <c r="AR101">
        <v>14</v>
      </c>
      <c r="AS101">
        <v>13.843999999999999</v>
      </c>
      <c r="AT101">
        <v>22</v>
      </c>
      <c r="AU101">
        <v>13.88</v>
      </c>
      <c r="AV101">
        <v>24</v>
      </c>
      <c r="AX101">
        <v>13.807</v>
      </c>
      <c r="AY101">
        <v>16</v>
      </c>
      <c r="AZ101">
        <v>13.843999999999999</v>
      </c>
      <c r="BA101">
        <v>18</v>
      </c>
      <c r="BB101">
        <v>13.88</v>
      </c>
      <c r="BC101">
        <v>19</v>
      </c>
      <c r="BE101">
        <v>13.807</v>
      </c>
      <c r="BF101">
        <v>77</v>
      </c>
      <c r="BG101">
        <v>13.843999999999999</v>
      </c>
      <c r="BH101">
        <v>144</v>
      </c>
      <c r="BI101">
        <v>13.88</v>
      </c>
      <c r="BJ101">
        <v>155</v>
      </c>
    </row>
    <row r="102" spans="1:62" x14ac:dyDescent="0.2">
      <c r="A102">
        <v>13.917</v>
      </c>
      <c r="B102">
        <v>78</v>
      </c>
      <c r="C102">
        <v>13.952999999999999</v>
      </c>
      <c r="D102">
        <v>59</v>
      </c>
      <c r="E102">
        <v>14.016</v>
      </c>
      <c r="F102">
        <v>51</v>
      </c>
      <c r="H102">
        <v>13.917</v>
      </c>
      <c r="I102">
        <v>40</v>
      </c>
      <c r="J102">
        <v>13.952999999999999</v>
      </c>
      <c r="K102">
        <v>51</v>
      </c>
      <c r="L102">
        <v>14.016</v>
      </c>
      <c r="M102">
        <v>17</v>
      </c>
      <c r="O102">
        <v>13.917</v>
      </c>
      <c r="P102">
        <v>0.52</v>
      </c>
      <c r="Q102">
        <v>13.952999999999999</v>
      </c>
      <c r="R102">
        <v>0.44</v>
      </c>
      <c r="S102">
        <v>14.016</v>
      </c>
      <c r="T102">
        <v>0.52</v>
      </c>
      <c r="V102">
        <v>13.917</v>
      </c>
      <c r="W102">
        <v>940</v>
      </c>
      <c r="X102">
        <v>13.952999999999999</v>
      </c>
      <c r="Y102">
        <v>2840</v>
      </c>
      <c r="Z102">
        <v>14.016</v>
      </c>
      <c r="AA102">
        <v>4040</v>
      </c>
      <c r="AC102">
        <v>13.917</v>
      </c>
      <c r="AD102">
        <v>7</v>
      </c>
      <c r="AE102">
        <v>13.952999999999999</v>
      </c>
      <c r="AF102">
        <v>12</v>
      </c>
      <c r="AG102">
        <v>14.016</v>
      </c>
      <c r="AH102">
        <v>7</v>
      </c>
      <c r="AJ102">
        <v>13.917</v>
      </c>
      <c r="AK102">
        <v>14</v>
      </c>
      <c r="AL102">
        <v>13.952999999999999</v>
      </c>
      <c r="AM102">
        <v>17</v>
      </c>
      <c r="AN102">
        <v>14.016</v>
      </c>
      <c r="AO102">
        <v>6</v>
      </c>
      <c r="AQ102">
        <v>13.917</v>
      </c>
      <c r="AR102">
        <v>36</v>
      </c>
      <c r="AS102">
        <v>13.952999999999999</v>
      </c>
      <c r="AT102">
        <v>72</v>
      </c>
      <c r="AU102">
        <v>14.016</v>
      </c>
      <c r="AV102">
        <v>20</v>
      </c>
      <c r="AX102">
        <v>13.917</v>
      </c>
      <c r="AY102">
        <v>19</v>
      </c>
      <c r="AZ102">
        <v>13.952999999999999</v>
      </c>
      <c r="BA102">
        <v>16</v>
      </c>
      <c r="BB102">
        <v>14.016</v>
      </c>
      <c r="BC102">
        <v>17</v>
      </c>
      <c r="BE102">
        <v>13.917</v>
      </c>
      <c r="BF102">
        <v>188</v>
      </c>
      <c r="BG102">
        <v>13.952999999999999</v>
      </c>
      <c r="BH102">
        <v>180</v>
      </c>
      <c r="BI102">
        <v>14.016</v>
      </c>
      <c r="BJ102">
        <v>95</v>
      </c>
    </row>
    <row r="103" spans="1:62" x14ac:dyDescent="0.2">
      <c r="A103">
        <v>14.079000000000001</v>
      </c>
      <c r="B103">
        <v>22</v>
      </c>
      <c r="C103">
        <v>14.141999999999999</v>
      </c>
      <c r="D103">
        <v>70</v>
      </c>
      <c r="E103">
        <v>14.205</v>
      </c>
      <c r="F103">
        <v>134</v>
      </c>
      <c r="H103">
        <v>14.079000000000001</v>
      </c>
      <c r="I103">
        <v>7</v>
      </c>
      <c r="J103">
        <v>14.141999999999999</v>
      </c>
      <c r="K103">
        <v>12</v>
      </c>
      <c r="L103">
        <v>14.205</v>
      </c>
      <c r="M103">
        <v>30</v>
      </c>
      <c r="O103">
        <v>14.079000000000001</v>
      </c>
      <c r="P103">
        <v>0.35</v>
      </c>
      <c r="Q103">
        <v>14.141999999999999</v>
      </c>
      <c r="R103">
        <v>0.26</v>
      </c>
      <c r="S103">
        <v>14.205</v>
      </c>
      <c r="T103">
        <v>0.35</v>
      </c>
      <c r="V103">
        <v>14.079000000000001</v>
      </c>
      <c r="W103">
        <v>2340</v>
      </c>
      <c r="X103">
        <v>14.141999999999999</v>
      </c>
      <c r="Y103">
        <v>3540</v>
      </c>
      <c r="Z103">
        <v>14.205</v>
      </c>
      <c r="AA103">
        <v>5340</v>
      </c>
      <c r="AC103">
        <v>14.079000000000001</v>
      </c>
      <c r="AD103">
        <v>6</v>
      </c>
      <c r="AE103">
        <v>14.141999999999999</v>
      </c>
      <c r="AF103">
        <v>5</v>
      </c>
      <c r="AG103">
        <v>14.205</v>
      </c>
      <c r="AH103">
        <v>12</v>
      </c>
      <c r="AJ103">
        <v>14.079000000000001</v>
      </c>
      <c r="AK103">
        <v>3</v>
      </c>
      <c r="AL103">
        <v>14.141999999999999</v>
      </c>
      <c r="AM103">
        <v>10</v>
      </c>
      <c r="AN103">
        <v>14.205</v>
      </c>
      <c r="AO103">
        <v>19</v>
      </c>
      <c r="AQ103">
        <v>14.079000000000001</v>
      </c>
      <c r="AR103">
        <v>13</v>
      </c>
      <c r="AS103">
        <v>14.141999999999999</v>
      </c>
      <c r="AT103">
        <v>15</v>
      </c>
      <c r="AU103">
        <v>14.205</v>
      </c>
      <c r="AV103">
        <v>28</v>
      </c>
      <c r="AX103">
        <v>14.079000000000001</v>
      </c>
      <c r="AY103">
        <v>13</v>
      </c>
      <c r="AZ103">
        <v>14.141999999999999</v>
      </c>
      <c r="BA103">
        <v>18</v>
      </c>
      <c r="BB103">
        <v>14.205</v>
      </c>
      <c r="BC103">
        <v>36</v>
      </c>
      <c r="BE103">
        <v>14.079000000000001</v>
      </c>
      <c r="BF103">
        <v>79</v>
      </c>
      <c r="BG103">
        <v>14.141999999999999</v>
      </c>
      <c r="BH103">
        <v>82</v>
      </c>
      <c r="BI103">
        <v>14.205</v>
      </c>
      <c r="BJ103">
        <v>212</v>
      </c>
    </row>
    <row r="104" spans="1:62" x14ac:dyDescent="0.2">
      <c r="A104">
        <v>14.268000000000001</v>
      </c>
      <c r="B104">
        <v>75</v>
      </c>
      <c r="C104">
        <v>14.331</v>
      </c>
      <c r="D104">
        <v>227</v>
      </c>
      <c r="E104">
        <v>14.372999999999999</v>
      </c>
      <c r="F104">
        <v>57</v>
      </c>
      <c r="H104">
        <v>14.268000000000001</v>
      </c>
      <c r="I104">
        <v>31</v>
      </c>
      <c r="J104">
        <v>14.331</v>
      </c>
      <c r="K104">
        <v>18</v>
      </c>
      <c r="L104">
        <v>14.372999999999999</v>
      </c>
      <c r="M104">
        <v>13</v>
      </c>
      <c r="O104">
        <v>14.268000000000001</v>
      </c>
      <c r="P104">
        <v>0.34</v>
      </c>
      <c r="Q104">
        <v>14.331</v>
      </c>
      <c r="R104">
        <v>0.5</v>
      </c>
      <c r="S104">
        <v>14.372999999999999</v>
      </c>
      <c r="T104">
        <v>0.44</v>
      </c>
      <c r="V104">
        <v>14.268000000000001</v>
      </c>
      <c r="W104">
        <v>3340</v>
      </c>
      <c r="X104">
        <v>14.331</v>
      </c>
      <c r="Y104">
        <v>14440</v>
      </c>
      <c r="Z104">
        <v>14.372999999999999</v>
      </c>
      <c r="AA104">
        <v>6540</v>
      </c>
      <c r="AC104">
        <v>14.268000000000001</v>
      </c>
      <c r="AD104">
        <v>8</v>
      </c>
      <c r="AE104">
        <v>14.331</v>
      </c>
      <c r="AF104">
        <v>7</v>
      </c>
      <c r="AG104">
        <v>14.372999999999999</v>
      </c>
      <c r="AH104">
        <v>6</v>
      </c>
      <c r="AJ104">
        <v>14.268000000000001</v>
      </c>
      <c r="AK104">
        <v>15</v>
      </c>
      <c r="AL104">
        <v>14.331</v>
      </c>
      <c r="AM104">
        <v>29</v>
      </c>
      <c r="AN104">
        <v>14.372999999999999</v>
      </c>
      <c r="AO104">
        <v>6</v>
      </c>
      <c r="AQ104">
        <v>14.268000000000001</v>
      </c>
      <c r="AR104">
        <v>41</v>
      </c>
      <c r="AS104">
        <v>14.331</v>
      </c>
      <c r="AT104">
        <v>16</v>
      </c>
      <c r="AU104">
        <v>14.372999999999999</v>
      </c>
      <c r="AV104">
        <v>12</v>
      </c>
      <c r="AX104">
        <v>14.268000000000001</v>
      </c>
      <c r="AY104">
        <v>19</v>
      </c>
      <c r="AZ104">
        <v>14.331</v>
      </c>
      <c r="BA104">
        <v>19</v>
      </c>
      <c r="BB104">
        <v>14.372999999999999</v>
      </c>
      <c r="BC104">
        <v>18</v>
      </c>
      <c r="BE104">
        <v>14.268000000000001</v>
      </c>
      <c r="BF104">
        <v>155</v>
      </c>
      <c r="BG104">
        <v>14.331</v>
      </c>
      <c r="BH104">
        <v>133</v>
      </c>
      <c r="BI104">
        <v>14.372999999999999</v>
      </c>
      <c r="BJ104">
        <v>123</v>
      </c>
    </row>
    <row r="105" spans="1:62" x14ac:dyDescent="0.2">
      <c r="A105">
        <v>14.414999999999999</v>
      </c>
      <c r="B105">
        <v>105</v>
      </c>
      <c r="C105">
        <v>14.457000000000001</v>
      </c>
      <c r="D105">
        <v>66</v>
      </c>
      <c r="E105">
        <v>14.499000000000001</v>
      </c>
      <c r="F105">
        <v>82</v>
      </c>
      <c r="H105">
        <v>14.414999999999999</v>
      </c>
      <c r="I105">
        <v>40</v>
      </c>
      <c r="J105">
        <v>14.457000000000001</v>
      </c>
      <c r="K105">
        <v>26</v>
      </c>
      <c r="L105">
        <v>14.499000000000001</v>
      </c>
      <c r="M105">
        <v>31</v>
      </c>
      <c r="O105">
        <v>14.414999999999999</v>
      </c>
      <c r="P105">
        <v>0.53</v>
      </c>
      <c r="Q105">
        <v>14.457000000000001</v>
      </c>
      <c r="R105">
        <v>0.49</v>
      </c>
      <c r="S105">
        <v>14.499000000000001</v>
      </c>
      <c r="T105">
        <v>0.41</v>
      </c>
      <c r="V105">
        <v>14.414999999999999</v>
      </c>
      <c r="W105">
        <v>2640</v>
      </c>
      <c r="X105">
        <v>14.457000000000001</v>
      </c>
      <c r="Y105">
        <v>2840</v>
      </c>
      <c r="Z105">
        <v>14.499000000000001</v>
      </c>
      <c r="AA105">
        <v>3940</v>
      </c>
      <c r="AC105">
        <v>14.414999999999999</v>
      </c>
      <c r="AD105">
        <v>7</v>
      </c>
      <c r="AE105">
        <v>14.457000000000001</v>
      </c>
      <c r="AF105">
        <v>6</v>
      </c>
      <c r="AG105">
        <v>14.499000000000001</v>
      </c>
      <c r="AH105">
        <v>6</v>
      </c>
      <c r="AJ105">
        <v>14.414999999999999</v>
      </c>
      <c r="AK105">
        <v>18</v>
      </c>
      <c r="AL105">
        <v>14.457000000000001</v>
      </c>
      <c r="AM105">
        <v>10</v>
      </c>
      <c r="AN105">
        <v>14.499000000000001</v>
      </c>
      <c r="AO105">
        <v>13</v>
      </c>
      <c r="AQ105">
        <v>14.414999999999999</v>
      </c>
      <c r="AR105">
        <v>37</v>
      </c>
      <c r="AS105">
        <v>14.457000000000001</v>
      </c>
      <c r="AT105">
        <v>24</v>
      </c>
      <c r="AU105">
        <v>14.499000000000001</v>
      </c>
      <c r="AV105">
        <v>27</v>
      </c>
      <c r="AX105">
        <v>14.414999999999999</v>
      </c>
      <c r="AY105">
        <v>33</v>
      </c>
      <c r="AZ105">
        <v>14.457000000000001</v>
      </c>
      <c r="BA105">
        <v>24</v>
      </c>
      <c r="BB105">
        <v>14.499000000000001</v>
      </c>
      <c r="BC105">
        <v>32</v>
      </c>
      <c r="BE105">
        <v>14.414999999999999</v>
      </c>
      <c r="BF105">
        <v>220</v>
      </c>
      <c r="BG105">
        <v>14.457000000000001</v>
      </c>
      <c r="BH105">
        <v>123</v>
      </c>
      <c r="BI105">
        <v>14.499000000000001</v>
      </c>
      <c r="BJ105">
        <v>180</v>
      </c>
    </row>
    <row r="106" spans="1:62" x14ac:dyDescent="0.2">
      <c r="A106">
        <v>14.541</v>
      </c>
      <c r="B106">
        <v>79</v>
      </c>
      <c r="C106">
        <v>14.582000000000001</v>
      </c>
      <c r="D106">
        <v>149</v>
      </c>
      <c r="E106">
        <v>14.622999999999999</v>
      </c>
      <c r="F106">
        <v>150</v>
      </c>
      <c r="H106">
        <v>14.541</v>
      </c>
      <c r="I106">
        <v>19</v>
      </c>
      <c r="J106">
        <v>14.582000000000001</v>
      </c>
      <c r="K106">
        <v>22</v>
      </c>
      <c r="L106">
        <v>14.622999999999999</v>
      </c>
      <c r="M106">
        <v>32</v>
      </c>
      <c r="O106">
        <v>14.541</v>
      </c>
      <c r="P106">
        <v>0.41</v>
      </c>
      <c r="Q106">
        <v>14.582000000000001</v>
      </c>
      <c r="R106">
        <v>0.67</v>
      </c>
      <c r="S106">
        <v>14.622999999999999</v>
      </c>
      <c r="T106">
        <v>0.67</v>
      </c>
      <c r="V106">
        <v>14.541</v>
      </c>
      <c r="W106">
        <v>2440</v>
      </c>
      <c r="X106">
        <v>14.582000000000001</v>
      </c>
      <c r="Y106">
        <v>1940</v>
      </c>
      <c r="Z106">
        <v>14.622999999999999</v>
      </c>
      <c r="AA106">
        <v>2240</v>
      </c>
      <c r="AC106">
        <v>14.541</v>
      </c>
      <c r="AD106">
        <v>5</v>
      </c>
      <c r="AE106">
        <v>14.582000000000001</v>
      </c>
      <c r="AF106">
        <v>6</v>
      </c>
      <c r="AG106">
        <v>14.622999999999999</v>
      </c>
      <c r="AH106">
        <v>7</v>
      </c>
      <c r="AJ106">
        <v>14.541</v>
      </c>
      <c r="AK106">
        <v>10</v>
      </c>
      <c r="AL106">
        <v>14.582000000000001</v>
      </c>
      <c r="AM106">
        <v>17</v>
      </c>
      <c r="AN106">
        <v>14.622999999999999</v>
      </c>
      <c r="AO106">
        <v>19</v>
      </c>
      <c r="AQ106">
        <v>14.541</v>
      </c>
      <c r="AR106">
        <v>15</v>
      </c>
      <c r="AS106">
        <v>14.582000000000001</v>
      </c>
      <c r="AT106">
        <v>19</v>
      </c>
      <c r="AU106">
        <v>14.622999999999999</v>
      </c>
      <c r="AV106">
        <v>19</v>
      </c>
      <c r="AX106">
        <v>14.541</v>
      </c>
      <c r="AY106">
        <v>29</v>
      </c>
      <c r="AZ106">
        <v>14.582000000000001</v>
      </c>
      <c r="BA106">
        <v>33</v>
      </c>
      <c r="BB106">
        <v>14.622999999999999</v>
      </c>
      <c r="BC106">
        <v>44</v>
      </c>
      <c r="BE106">
        <v>14.541</v>
      </c>
      <c r="BF106">
        <v>158</v>
      </c>
      <c r="BG106">
        <v>14.582000000000001</v>
      </c>
      <c r="BH106">
        <v>147</v>
      </c>
      <c r="BI106">
        <v>14.622999999999999</v>
      </c>
      <c r="BJ106">
        <v>258</v>
      </c>
    </row>
    <row r="107" spans="1:62" x14ac:dyDescent="0.2">
      <c r="A107">
        <v>14.664</v>
      </c>
      <c r="B107">
        <v>228</v>
      </c>
      <c r="C107">
        <v>14.705</v>
      </c>
      <c r="D107">
        <v>106</v>
      </c>
      <c r="E107">
        <v>14.746</v>
      </c>
      <c r="F107">
        <v>218</v>
      </c>
      <c r="H107">
        <v>14.664</v>
      </c>
      <c r="I107">
        <v>48</v>
      </c>
      <c r="J107">
        <v>14.705</v>
      </c>
      <c r="K107">
        <v>47</v>
      </c>
      <c r="L107">
        <v>14.746</v>
      </c>
      <c r="M107">
        <v>38</v>
      </c>
      <c r="O107">
        <v>14.664</v>
      </c>
      <c r="P107">
        <v>0.76</v>
      </c>
      <c r="Q107">
        <v>14.705</v>
      </c>
      <c r="R107">
        <v>0.72</v>
      </c>
      <c r="S107">
        <v>14.746</v>
      </c>
      <c r="T107">
        <v>0.74</v>
      </c>
      <c r="V107">
        <v>14.664</v>
      </c>
      <c r="W107">
        <v>7840</v>
      </c>
      <c r="X107">
        <v>14.705</v>
      </c>
      <c r="Y107">
        <v>1440</v>
      </c>
      <c r="Z107">
        <v>14.746</v>
      </c>
      <c r="AA107">
        <v>2140</v>
      </c>
      <c r="AC107">
        <v>14.664</v>
      </c>
      <c r="AD107">
        <v>8</v>
      </c>
      <c r="AE107">
        <v>14.705</v>
      </c>
      <c r="AF107">
        <v>7</v>
      </c>
      <c r="AG107">
        <v>14.746</v>
      </c>
      <c r="AH107">
        <v>10</v>
      </c>
      <c r="AJ107">
        <v>14.664</v>
      </c>
      <c r="AK107">
        <v>52</v>
      </c>
      <c r="AL107">
        <v>14.705</v>
      </c>
      <c r="AM107">
        <v>18</v>
      </c>
      <c r="AN107">
        <v>14.746</v>
      </c>
      <c r="AO107">
        <v>33</v>
      </c>
      <c r="AQ107">
        <v>14.664</v>
      </c>
      <c r="AR107">
        <v>31</v>
      </c>
      <c r="AS107">
        <v>14.705</v>
      </c>
      <c r="AT107">
        <v>35</v>
      </c>
      <c r="AU107">
        <v>14.746</v>
      </c>
      <c r="AV107">
        <v>31</v>
      </c>
      <c r="AX107">
        <v>14.664</v>
      </c>
      <c r="AY107">
        <v>68</v>
      </c>
      <c r="AZ107">
        <v>14.705</v>
      </c>
      <c r="BA107">
        <v>35</v>
      </c>
      <c r="BB107">
        <v>14.746</v>
      </c>
      <c r="BC107">
        <v>59</v>
      </c>
      <c r="BE107">
        <v>14.664</v>
      </c>
      <c r="BF107">
        <v>385</v>
      </c>
      <c r="BG107">
        <v>14.705</v>
      </c>
      <c r="BH107">
        <v>261</v>
      </c>
      <c r="BI107">
        <v>14.746</v>
      </c>
      <c r="BJ107">
        <v>307</v>
      </c>
    </row>
    <row r="108" spans="1:62" x14ac:dyDescent="0.2">
      <c r="A108">
        <v>14.787000000000001</v>
      </c>
      <c r="B108">
        <v>271</v>
      </c>
      <c r="C108">
        <v>14.827999999999999</v>
      </c>
      <c r="D108">
        <v>80</v>
      </c>
      <c r="E108">
        <v>14.869</v>
      </c>
      <c r="F108">
        <v>130</v>
      </c>
      <c r="H108">
        <v>14.787000000000001</v>
      </c>
      <c r="I108">
        <v>68</v>
      </c>
      <c r="J108">
        <v>14.827999999999999</v>
      </c>
      <c r="K108">
        <v>14</v>
      </c>
      <c r="L108">
        <v>14.869</v>
      </c>
      <c r="M108">
        <v>35</v>
      </c>
      <c r="O108">
        <v>14.787000000000001</v>
      </c>
      <c r="P108">
        <v>0.88</v>
      </c>
      <c r="Q108">
        <v>14.827999999999999</v>
      </c>
      <c r="R108">
        <v>0.67</v>
      </c>
      <c r="S108">
        <v>14.869</v>
      </c>
      <c r="T108">
        <v>0.55000000000000004</v>
      </c>
      <c r="V108">
        <v>14.787000000000001</v>
      </c>
      <c r="W108">
        <v>1440</v>
      </c>
      <c r="X108">
        <v>14.827999999999999</v>
      </c>
      <c r="Y108">
        <v>2740</v>
      </c>
      <c r="Z108">
        <v>14.869</v>
      </c>
      <c r="AA108">
        <v>4540</v>
      </c>
      <c r="AC108">
        <v>14.787000000000001</v>
      </c>
      <c r="AD108">
        <v>12</v>
      </c>
      <c r="AE108">
        <v>14.827999999999999</v>
      </c>
      <c r="AF108">
        <v>7</v>
      </c>
      <c r="AG108">
        <v>14.869</v>
      </c>
      <c r="AH108">
        <v>8</v>
      </c>
      <c r="AJ108">
        <v>14.787000000000001</v>
      </c>
      <c r="AK108">
        <v>33</v>
      </c>
      <c r="AL108">
        <v>14.827999999999999</v>
      </c>
      <c r="AM108">
        <v>9</v>
      </c>
      <c r="AN108">
        <v>14.869</v>
      </c>
      <c r="AO108">
        <v>26</v>
      </c>
      <c r="AQ108">
        <v>14.787000000000001</v>
      </c>
      <c r="AR108">
        <v>33</v>
      </c>
      <c r="AS108">
        <v>14.827999999999999</v>
      </c>
      <c r="AT108">
        <v>9</v>
      </c>
      <c r="AU108">
        <v>14.869</v>
      </c>
      <c r="AV108">
        <v>24</v>
      </c>
      <c r="AX108">
        <v>14.787000000000001</v>
      </c>
      <c r="AY108">
        <v>87</v>
      </c>
      <c r="AZ108">
        <v>14.827999999999999</v>
      </c>
      <c r="BA108">
        <v>36</v>
      </c>
      <c r="BB108">
        <v>14.869</v>
      </c>
      <c r="BC108">
        <v>50</v>
      </c>
      <c r="BE108">
        <v>14.787000000000001</v>
      </c>
      <c r="BF108">
        <v>524</v>
      </c>
      <c r="BG108">
        <v>14.827999999999999</v>
      </c>
      <c r="BH108">
        <v>125</v>
      </c>
      <c r="BI108">
        <v>14.869</v>
      </c>
      <c r="BJ108">
        <v>258</v>
      </c>
    </row>
    <row r="109" spans="1:62" x14ac:dyDescent="0.2">
      <c r="A109">
        <v>14.91</v>
      </c>
      <c r="B109">
        <v>116</v>
      </c>
      <c r="C109">
        <v>14.95</v>
      </c>
      <c r="D109">
        <v>82</v>
      </c>
      <c r="E109">
        <v>14.991</v>
      </c>
      <c r="F109">
        <v>63</v>
      </c>
      <c r="H109">
        <v>14.91</v>
      </c>
      <c r="I109">
        <v>32</v>
      </c>
      <c r="J109">
        <v>14.95</v>
      </c>
      <c r="K109">
        <v>33</v>
      </c>
      <c r="L109">
        <v>14.991</v>
      </c>
      <c r="M109">
        <v>27</v>
      </c>
      <c r="O109">
        <v>14.91</v>
      </c>
      <c r="P109">
        <v>0.51</v>
      </c>
      <c r="Q109">
        <v>14.95</v>
      </c>
      <c r="R109">
        <v>0.65</v>
      </c>
      <c r="S109">
        <v>14.991</v>
      </c>
      <c r="T109">
        <v>0.5</v>
      </c>
      <c r="V109">
        <v>14.91</v>
      </c>
      <c r="W109">
        <v>1940</v>
      </c>
      <c r="X109">
        <v>14.95</v>
      </c>
      <c r="Y109">
        <v>2640</v>
      </c>
      <c r="Z109">
        <v>14.991</v>
      </c>
      <c r="AA109">
        <v>3140</v>
      </c>
      <c r="AC109">
        <v>14.91</v>
      </c>
      <c r="AD109">
        <v>7</v>
      </c>
      <c r="AE109">
        <v>14.95</v>
      </c>
      <c r="AF109">
        <v>7</v>
      </c>
      <c r="AG109">
        <v>14.991</v>
      </c>
      <c r="AH109">
        <v>5</v>
      </c>
      <c r="AJ109">
        <v>14.91</v>
      </c>
      <c r="AK109">
        <v>19</v>
      </c>
      <c r="AL109">
        <v>14.95</v>
      </c>
      <c r="AM109">
        <v>17</v>
      </c>
      <c r="AN109">
        <v>14.991</v>
      </c>
      <c r="AO109">
        <v>11</v>
      </c>
      <c r="AQ109">
        <v>14.91</v>
      </c>
      <c r="AR109">
        <v>20</v>
      </c>
      <c r="AS109">
        <v>14.95</v>
      </c>
      <c r="AT109">
        <v>49</v>
      </c>
      <c r="AU109">
        <v>14.991</v>
      </c>
      <c r="AV109">
        <v>16</v>
      </c>
      <c r="AX109">
        <v>14.91</v>
      </c>
      <c r="AY109">
        <v>35</v>
      </c>
      <c r="AZ109">
        <v>14.95</v>
      </c>
      <c r="BA109">
        <v>25</v>
      </c>
      <c r="BB109">
        <v>14.991</v>
      </c>
      <c r="BC109">
        <v>27</v>
      </c>
      <c r="BE109">
        <v>14.91</v>
      </c>
      <c r="BF109">
        <v>198</v>
      </c>
      <c r="BG109">
        <v>14.95</v>
      </c>
      <c r="BH109">
        <v>193</v>
      </c>
      <c r="BI109">
        <v>14.991</v>
      </c>
      <c r="BJ109">
        <v>136</v>
      </c>
    </row>
    <row r="110" spans="1:62" x14ac:dyDescent="0.2">
      <c r="A110">
        <v>15.032</v>
      </c>
      <c r="B110">
        <v>50</v>
      </c>
      <c r="C110">
        <v>15.073</v>
      </c>
      <c r="D110">
        <v>80</v>
      </c>
      <c r="E110">
        <v>15.114000000000001</v>
      </c>
      <c r="F110">
        <v>93</v>
      </c>
      <c r="H110">
        <v>15.032</v>
      </c>
      <c r="I110">
        <v>13</v>
      </c>
      <c r="J110">
        <v>15.073</v>
      </c>
      <c r="K110">
        <v>21</v>
      </c>
      <c r="L110">
        <v>15.114000000000001</v>
      </c>
      <c r="M110">
        <v>37</v>
      </c>
      <c r="O110">
        <v>15.032</v>
      </c>
      <c r="P110">
        <v>0.56000000000000005</v>
      </c>
      <c r="Q110">
        <v>15.073</v>
      </c>
      <c r="R110">
        <v>0.5</v>
      </c>
      <c r="S110">
        <v>15.114000000000001</v>
      </c>
      <c r="T110">
        <v>0.55000000000000004</v>
      </c>
      <c r="V110">
        <v>15.032</v>
      </c>
      <c r="W110">
        <v>2740</v>
      </c>
      <c r="X110">
        <v>15.073</v>
      </c>
      <c r="Y110">
        <v>6140</v>
      </c>
      <c r="Z110">
        <v>15.114000000000001</v>
      </c>
      <c r="AA110">
        <v>4840</v>
      </c>
      <c r="AC110">
        <v>15.032</v>
      </c>
      <c r="AD110">
        <v>6</v>
      </c>
      <c r="AE110">
        <v>15.073</v>
      </c>
      <c r="AF110">
        <v>8</v>
      </c>
      <c r="AG110">
        <v>15.114000000000001</v>
      </c>
      <c r="AH110">
        <v>7</v>
      </c>
      <c r="AJ110">
        <v>15.032</v>
      </c>
      <c r="AK110">
        <v>7</v>
      </c>
      <c r="AL110">
        <v>15.073</v>
      </c>
      <c r="AM110">
        <v>11</v>
      </c>
      <c r="AN110">
        <v>15.114000000000001</v>
      </c>
      <c r="AO110">
        <v>15</v>
      </c>
      <c r="AQ110">
        <v>15.032</v>
      </c>
      <c r="AR110">
        <v>11</v>
      </c>
      <c r="AS110">
        <v>15.073</v>
      </c>
      <c r="AT110">
        <v>19</v>
      </c>
      <c r="AU110">
        <v>15.114000000000001</v>
      </c>
      <c r="AV110">
        <v>20</v>
      </c>
      <c r="AX110">
        <v>15.032</v>
      </c>
      <c r="AY110">
        <v>27</v>
      </c>
      <c r="AZ110">
        <v>15.073</v>
      </c>
      <c r="BA110">
        <v>38</v>
      </c>
      <c r="BB110">
        <v>15.114000000000001</v>
      </c>
      <c r="BC110">
        <v>49</v>
      </c>
      <c r="BE110">
        <v>15.032</v>
      </c>
      <c r="BF110">
        <v>117</v>
      </c>
      <c r="BG110">
        <v>15.073</v>
      </c>
      <c r="BH110">
        <v>174</v>
      </c>
      <c r="BI110">
        <v>15.114000000000001</v>
      </c>
      <c r="BJ110">
        <v>291</v>
      </c>
    </row>
    <row r="111" spans="1:62" x14ac:dyDescent="0.2">
      <c r="A111">
        <v>15.154999999999999</v>
      </c>
      <c r="B111">
        <v>219</v>
      </c>
      <c r="C111">
        <v>15.196</v>
      </c>
      <c r="D111">
        <v>63</v>
      </c>
      <c r="E111">
        <v>15.237</v>
      </c>
      <c r="F111">
        <v>59</v>
      </c>
      <c r="H111">
        <v>15.154999999999999</v>
      </c>
      <c r="I111">
        <v>87</v>
      </c>
      <c r="J111">
        <v>15.196</v>
      </c>
      <c r="K111">
        <v>46</v>
      </c>
      <c r="L111">
        <v>15.237</v>
      </c>
      <c r="M111">
        <v>305</v>
      </c>
      <c r="O111">
        <v>15.154999999999999</v>
      </c>
      <c r="P111">
        <v>0.69</v>
      </c>
      <c r="Q111">
        <v>15.196</v>
      </c>
      <c r="R111">
        <v>0.56999999999999995</v>
      </c>
      <c r="S111">
        <v>15.237</v>
      </c>
      <c r="T111">
        <v>0.52</v>
      </c>
      <c r="V111">
        <v>15.154999999999999</v>
      </c>
      <c r="W111">
        <v>2340</v>
      </c>
      <c r="X111">
        <v>15.196</v>
      </c>
      <c r="Y111">
        <v>6440</v>
      </c>
      <c r="Z111">
        <v>15.237</v>
      </c>
      <c r="AA111">
        <v>2040</v>
      </c>
      <c r="AC111">
        <v>15.154999999999999</v>
      </c>
      <c r="AD111">
        <v>9</v>
      </c>
      <c r="AE111">
        <v>15.196</v>
      </c>
      <c r="AF111">
        <v>10</v>
      </c>
      <c r="AG111">
        <v>15.237</v>
      </c>
      <c r="AH111">
        <v>11</v>
      </c>
      <c r="AJ111">
        <v>15.154999999999999</v>
      </c>
      <c r="AK111">
        <v>28</v>
      </c>
      <c r="AL111">
        <v>15.196</v>
      </c>
      <c r="AM111">
        <v>12</v>
      </c>
      <c r="AN111">
        <v>15.237</v>
      </c>
      <c r="AO111">
        <v>55</v>
      </c>
      <c r="AQ111">
        <v>15.154999999999999</v>
      </c>
      <c r="AR111">
        <v>68</v>
      </c>
      <c r="AS111">
        <v>15.196</v>
      </c>
      <c r="AT111">
        <v>43</v>
      </c>
      <c r="AU111">
        <v>15.237</v>
      </c>
      <c r="AV111">
        <v>31</v>
      </c>
      <c r="AX111">
        <v>15.154999999999999</v>
      </c>
      <c r="AY111">
        <v>79</v>
      </c>
      <c r="AZ111">
        <v>15.196</v>
      </c>
      <c r="BA111">
        <v>21</v>
      </c>
      <c r="BB111">
        <v>15.237</v>
      </c>
      <c r="BC111">
        <v>12</v>
      </c>
      <c r="BE111">
        <v>15.154999999999999</v>
      </c>
      <c r="BF111">
        <v>598</v>
      </c>
      <c r="BG111">
        <v>15.196</v>
      </c>
      <c r="BH111">
        <v>95</v>
      </c>
      <c r="BI111">
        <v>15.237</v>
      </c>
      <c r="BJ111">
        <v>152</v>
      </c>
    </row>
    <row r="112" spans="1:62" x14ac:dyDescent="0.2">
      <c r="A112">
        <v>15.278</v>
      </c>
      <c r="B112">
        <v>20</v>
      </c>
      <c r="C112">
        <v>15.319000000000001</v>
      </c>
      <c r="D112">
        <v>37</v>
      </c>
      <c r="E112">
        <v>15.359</v>
      </c>
      <c r="F112">
        <v>27</v>
      </c>
      <c r="H112">
        <v>15.278</v>
      </c>
      <c r="I112">
        <v>12</v>
      </c>
      <c r="J112">
        <v>15.319000000000001</v>
      </c>
      <c r="K112">
        <v>20</v>
      </c>
      <c r="L112">
        <v>15.359</v>
      </c>
      <c r="M112">
        <v>9</v>
      </c>
      <c r="O112">
        <v>15.278</v>
      </c>
      <c r="P112">
        <v>0.42</v>
      </c>
      <c r="Q112">
        <v>15.319000000000001</v>
      </c>
      <c r="R112">
        <v>0.52</v>
      </c>
      <c r="S112">
        <v>15.359</v>
      </c>
      <c r="T112">
        <v>0.52</v>
      </c>
      <c r="V112">
        <v>15.278</v>
      </c>
      <c r="W112">
        <v>4440</v>
      </c>
      <c r="X112">
        <v>15.319000000000001</v>
      </c>
      <c r="Y112">
        <v>2140</v>
      </c>
      <c r="Z112">
        <v>15.359</v>
      </c>
      <c r="AA112">
        <v>4740</v>
      </c>
      <c r="AC112">
        <v>15.278</v>
      </c>
      <c r="AD112">
        <v>7</v>
      </c>
      <c r="AE112">
        <v>15.319000000000001</v>
      </c>
      <c r="AF112">
        <v>7</v>
      </c>
      <c r="AG112">
        <v>15.359</v>
      </c>
      <c r="AH112">
        <v>5</v>
      </c>
      <c r="AJ112">
        <v>15.278</v>
      </c>
      <c r="AK112">
        <v>4</v>
      </c>
      <c r="AL112">
        <v>15.319000000000001</v>
      </c>
      <c r="AM112">
        <v>6</v>
      </c>
      <c r="AN112">
        <v>15.359</v>
      </c>
      <c r="AO112">
        <v>7</v>
      </c>
      <c r="AQ112">
        <v>15.278</v>
      </c>
      <c r="AR112">
        <v>9</v>
      </c>
      <c r="AS112">
        <v>15.319000000000001</v>
      </c>
      <c r="AT112">
        <v>13</v>
      </c>
      <c r="AU112">
        <v>15.359</v>
      </c>
      <c r="AV112">
        <v>11</v>
      </c>
      <c r="AX112">
        <v>15.278</v>
      </c>
      <c r="AY112">
        <v>13</v>
      </c>
      <c r="AZ112">
        <v>15.319000000000001</v>
      </c>
      <c r="BA112">
        <v>14</v>
      </c>
      <c r="BB112">
        <v>15.359</v>
      </c>
      <c r="BC112">
        <v>12</v>
      </c>
      <c r="BE112">
        <v>15.278</v>
      </c>
      <c r="BF112">
        <v>33</v>
      </c>
      <c r="BG112">
        <v>15.319000000000001</v>
      </c>
      <c r="BH112">
        <v>47</v>
      </c>
      <c r="BI112">
        <v>15.359</v>
      </c>
      <c r="BJ112">
        <v>39</v>
      </c>
    </row>
    <row r="113" spans="1:62" x14ac:dyDescent="0.2">
      <c r="A113">
        <v>15.4</v>
      </c>
      <c r="B113">
        <v>17</v>
      </c>
      <c r="C113">
        <v>15.441000000000001</v>
      </c>
      <c r="D113">
        <v>34</v>
      </c>
      <c r="E113">
        <v>15.477</v>
      </c>
      <c r="F113">
        <v>47</v>
      </c>
      <c r="H113">
        <v>15.4</v>
      </c>
      <c r="I113">
        <v>4</v>
      </c>
      <c r="J113">
        <v>15.441000000000001</v>
      </c>
      <c r="K113">
        <v>69</v>
      </c>
      <c r="L113">
        <v>15.477</v>
      </c>
      <c r="M113">
        <v>20</v>
      </c>
      <c r="O113">
        <v>15.4</v>
      </c>
      <c r="P113">
        <v>0.46</v>
      </c>
      <c r="Q113">
        <v>15.441000000000001</v>
      </c>
      <c r="R113">
        <v>0.49</v>
      </c>
      <c r="S113">
        <v>15.477</v>
      </c>
      <c r="T113">
        <v>0.56999999999999995</v>
      </c>
      <c r="V113">
        <v>15.4</v>
      </c>
      <c r="W113">
        <v>4040</v>
      </c>
      <c r="X113">
        <v>15.441000000000001</v>
      </c>
      <c r="Y113">
        <v>7440</v>
      </c>
      <c r="Z113">
        <v>15.477</v>
      </c>
      <c r="AA113">
        <v>5640</v>
      </c>
      <c r="AC113">
        <v>15.4</v>
      </c>
      <c r="AD113">
        <v>5</v>
      </c>
      <c r="AE113">
        <v>15.441000000000001</v>
      </c>
      <c r="AF113">
        <v>12</v>
      </c>
      <c r="AG113">
        <v>15.477</v>
      </c>
      <c r="AH113">
        <v>20</v>
      </c>
      <c r="AJ113">
        <v>15.4</v>
      </c>
      <c r="AK113">
        <v>3</v>
      </c>
      <c r="AL113">
        <v>15.441000000000001</v>
      </c>
      <c r="AM113">
        <v>15</v>
      </c>
      <c r="AN113">
        <v>15.477</v>
      </c>
      <c r="AO113">
        <v>6</v>
      </c>
      <c r="AQ113">
        <v>15.4</v>
      </c>
      <c r="AR113">
        <v>4</v>
      </c>
      <c r="AS113">
        <v>15.441000000000001</v>
      </c>
      <c r="AT113">
        <v>114</v>
      </c>
      <c r="AU113">
        <v>15.477</v>
      </c>
      <c r="AV113">
        <v>38</v>
      </c>
      <c r="AX113">
        <v>15.4</v>
      </c>
      <c r="AY113">
        <v>9</v>
      </c>
      <c r="AZ113">
        <v>15.441000000000001</v>
      </c>
      <c r="BA113">
        <v>3</v>
      </c>
      <c r="BB113">
        <v>15.477</v>
      </c>
      <c r="BC113">
        <v>19</v>
      </c>
      <c r="BE113">
        <v>15.4</v>
      </c>
      <c r="BF113">
        <v>30</v>
      </c>
      <c r="BG113">
        <v>15.441000000000001</v>
      </c>
      <c r="BH113">
        <v>74</v>
      </c>
      <c r="BI113">
        <v>15.477</v>
      </c>
      <c r="BJ113">
        <v>54</v>
      </c>
    </row>
    <row r="114" spans="1:62" x14ac:dyDescent="0.2">
      <c r="A114">
        <v>15.513999999999999</v>
      </c>
      <c r="B114">
        <v>55</v>
      </c>
      <c r="C114">
        <v>15.55</v>
      </c>
      <c r="D114">
        <v>176</v>
      </c>
      <c r="E114">
        <v>15.586</v>
      </c>
      <c r="F114">
        <v>537</v>
      </c>
      <c r="H114">
        <v>15.513999999999999</v>
      </c>
      <c r="I114">
        <v>11</v>
      </c>
      <c r="J114">
        <v>15.55</v>
      </c>
      <c r="K114">
        <v>80</v>
      </c>
      <c r="L114">
        <v>15.586</v>
      </c>
      <c r="M114">
        <v>151</v>
      </c>
      <c r="O114">
        <v>15.513999999999999</v>
      </c>
      <c r="P114">
        <v>0.68</v>
      </c>
      <c r="Q114">
        <v>15.55</v>
      </c>
      <c r="R114">
        <v>0.67</v>
      </c>
      <c r="S114">
        <v>15.586</v>
      </c>
      <c r="T114">
        <v>0.67</v>
      </c>
      <c r="V114">
        <v>15.513999999999999</v>
      </c>
      <c r="W114">
        <v>3340</v>
      </c>
      <c r="X114">
        <v>15.55</v>
      </c>
      <c r="Y114">
        <v>3740</v>
      </c>
      <c r="Z114">
        <v>15.586</v>
      </c>
      <c r="AA114">
        <v>3240</v>
      </c>
      <c r="AC114">
        <v>15.513999999999999</v>
      </c>
      <c r="AD114">
        <v>4</v>
      </c>
      <c r="AE114">
        <v>15.55</v>
      </c>
      <c r="AF114">
        <v>5</v>
      </c>
      <c r="AG114">
        <v>15.586</v>
      </c>
      <c r="AH114">
        <v>8</v>
      </c>
      <c r="AJ114">
        <v>15.513999999999999</v>
      </c>
      <c r="AK114">
        <v>11</v>
      </c>
      <c r="AL114">
        <v>15.55</v>
      </c>
      <c r="AM114">
        <v>32</v>
      </c>
      <c r="AN114">
        <v>15.586</v>
      </c>
      <c r="AO114">
        <v>54</v>
      </c>
      <c r="AQ114">
        <v>15.513999999999999</v>
      </c>
      <c r="AR114">
        <v>13</v>
      </c>
      <c r="AS114">
        <v>15.55</v>
      </c>
      <c r="AT114">
        <v>92</v>
      </c>
      <c r="AU114">
        <v>15.586</v>
      </c>
      <c r="AV114">
        <v>148</v>
      </c>
      <c r="AX114">
        <v>15.513999999999999</v>
      </c>
      <c r="AY114">
        <v>9</v>
      </c>
      <c r="AZ114">
        <v>15.55</v>
      </c>
      <c r="BA114">
        <v>7</v>
      </c>
      <c r="BB114">
        <v>15.586</v>
      </c>
      <c r="BC114">
        <v>6</v>
      </c>
      <c r="BE114">
        <v>15.513999999999999</v>
      </c>
      <c r="BF114">
        <v>39</v>
      </c>
      <c r="BG114">
        <v>15.55</v>
      </c>
      <c r="BH114">
        <v>79</v>
      </c>
      <c r="BI114">
        <v>15.586</v>
      </c>
      <c r="BJ114">
        <v>128</v>
      </c>
    </row>
    <row r="115" spans="1:62" x14ac:dyDescent="0.2">
      <c r="A115">
        <v>15.622</v>
      </c>
      <c r="B115">
        <v>99</v>
      </c>
      <c r="C115">
        <v>15.657999999999999</v>
      </c>
      <c r="D115">
        <v>100</v>
      </c>
      <c r="E115">
        <v>15.695</v>
      </c>
      <c r="F115">
        <v>46</v>
      </c>
      <c r="H115">
        <v>15.622</v>
      </c>
      <c r="I115">
        <v>117</v>
      </c>
      <c r="J115">
        <v>15.657999999999999</v>
      </c>
      <c r="K115">
        <v>64</v>
      </c>
      <c r="L115">
        <v>15.695</v>
      </c>
      <c r="M115">
        <v>5</v>
      </c>
      <c r="O115">
        <v>15.622</v>
      </c>
      <c r="P115">
        <v>0.61</v>
      </c>
      <c r="Q115">
        <v>15.657999999999999</v>
      </c>
      <c r="R115">
        <v>0.62</v>
      </c>
      <c r="S115">
        <v>15.695</v>
      </c>
      <c r="T115">
        <v>0.56000000000000005</v>
      </c>
      <c r="V115">
        <v>15.622</v>
      </c>
      <c r="W115">
        <v>5440</v>
      </c>
      <c r="X115">
        <v>15.657999999999999</v>
      </c>
      <c r="Y115">
        <v>4340</v>
      </c>
      <c r="Z115">
        <v>15.695</v>
      </c>
      <c r="AA115">
        <v>7240</v>
      </c>
      <c r="AC115">
        <v>15.622</v>
      </c>
      <c r="AD115">
        <v>9</v>
      </c>
      <c r="AE115">
        <v>15.657999999999999</v>
      </c>
      <c r="AF115">
        <v>2</v>
      </c>
      <c r="AG115">
        <v>15.695</v>
      </c>
      <c r="AH115">
        <v>4</v>
      </c>
      <c r="AJ115">
        <v>15.622</v>
      </c>
      <c r="AK115">
        <v>44</v>
      </c>
      <c r="AL115">
        <v>15.657999999999999</v>
      </c>
      <c r="AM115">
        <v>13</v>
      </c>
      <c r="AN115">
        <v>15.695</v>
      </c>
      <c r="AO115">
        <v>4</v>
      </c>
      <c r="AQ115">
        <v>15.622</v>
      </c>
      <c r="AR115">
        <v>146</v>
      </c>
      <c r="AS115">
        <v>15.657999999999999</v>
      </c>
      <c r="AT115">
        <v>18</v>
      </c>
      <c r="AU115">
        <v>15.695</v>
      </c>
      <c r="AV115">
        <v>9</v>
      </c>
      <c r="AX115">
        <v>15.622</v>
      </c>
      <c r="AY115">
        <v>4</v>
      </c>
      <c r="AZ115">
        <v>15.657999999999999</v>
      </c>
      <c r="BA115">
        <v>10</v>
      </c>
      <c r="BB115">
        <v>15.695</v>
      </c>
      <c r="BC115">
        <v>9</v>
      </c>
      <c r="BE115">
        <v>15.622</v>
      </c>
      <c r="BF115">
        <v>87</v>
      </c>
      <c r="BG115">
        <v>15.657999999999999</v>
      </c>
      <c r="BH115">
        <v>39</v>
      </c>
      <c r="BI115">
        <v>15.695</v>
      </c>
      <c r="BJ115">
        <v>33</v>
      </c>
    </row>
    <row r="116" spans="1:62" x14ac:dyDescent="0.2">
      <c r="A116">
        <v>15.731</v>
      </c>
      <c r="B116">
        <v>24</v>
      </c>
      <c r="C116">
        <v>15.766999999999999</v>
      </c>
      <c r="D116">
        <v>53</v>
      </c>
      <c r="E116">
        <v>15.803000000000001</v>
      </c>
      <c r="F116">
        <v>39</v>
      </c>
      <c r="H116">
        <v>15.731</v>
      </c>
      <c r="I116">
        <v>7</v>
      </c>
      <c r="J116">
        <v>15.766999999999999</v>
      </c>
      <c r="K116">
        <v>6</v>
      </c>
      <c r="L116">
        <v>15.803000000000001</v>
      </c>
      <c r="M116">
        <v>10</v>
      </c>
      <c r="O116">
        <v>15.731</v>
      </c>
      <c r="P116">
        <v>0.56999999999999995</v>
      </c>
      <c r="Q116">
        <v>15.766999999999999</v>
      </c>
      <c r="R116">
        <v>0.69</v>
      </c>
      <c r="S116">
        <v>15.803000000000001</v>
      </c>
      <c r="T116">
        <v>0.64</v>
      </c>
      <c r="V116">
        <v>15.731</v>
      </c>
      <c r="W116">
        <v>3340</v>
      </c>
      <c r="X116">
        <v>15.766999999999999</v>
      </c>
      <c r="Y116">
        <v>4640</v>
      </c>
      <c r="Z116">
        <v>15.803000000000001</v>
      </c>
      <c r="AA116">
        <v>2340</v>
      </c>
      <c r="AC116">
        <v>15.731</v>
      </c>
      <c r="AD116">
        <v>7</v>
      </c>
      <c r="AE116">
        <v>15.766999999999999</v>
      </c>
      <c r="AF116">
        <v>5</v>
      </c>
      <c r="AG116">
        <v>15.803000000000001</v>
      </c>
      <c r="AH116">
        <v>3</v>
      </c>
      <c r="AJ116">
        <v>15.731</v>
      </c>
      <c r="AK116">
        <v>2</v>
      </c>
      <c r="AL116">
        <v>15.766999999999999</v>
      </c>
      <c r="AM116">
        <v>4</v>
      </c>
      <c r="AN116">
        <v>15.803000000000001</v>
      </c>
      <c r="AO116">
        <v>7</v>
      </c>
      <c r="AQ116">
        <v>15.731</v>
      </c>
      <c r="AR116">
        <v>9</v>
      </c>
      <c r="AS116">
        <v>15.766999999999999</v>
      </c>
      <c r="AT116">
        <v>9</v>
      </c>
      <c r="AU116">
        <v>15.803000000000001</v>
      </c>
      <c r="AV116">
        <v>9</v>
      </c>
      <c r="AX116">
        <v>15.731</v>
      </c>
      <c r="AY116">
        <v>15</v>
      </c>
      <c r="AZ116">
        <v>15.766999999999999</v>
      </c>
      <c r="BA116">
        <v>21</v>
      </c>
      <c r="BB116">
        <v>15.803000000000001</v>
      </c>
      <c r="BC116">
        <v>12</v>
      </c>
      <c r="BE116">
        <v>15.731</v>
      </c>
      <c r="BF116">
        <v>25</v>
      </c>
      <c r="BG116">
        <v>15.766999999999999</v>
      </c>
      <c r="BH116">
        <v>52</v>
      </c>
      <c r="BI116">
        <v>15.803000000000001</v>
      </c>
      <c r="BJ116">
        <v>41</v>
      </c>
    </row>
    <row r="117" spans="1:62" x14ac:dyDescent="0.2">
      <c r="A117">
        <v>15.839</v>
      </c>
      <c r="B117">
        <v>84</v>
      </c>
      <c r="C117">
        <v>15.875999999999999</v>
      </c>
      <c r="D117">
        <v>86</v>
      </c>
      <c r="E117">
        <v>15.912000000000001</v>
      </c>
      <c r="F117">
        <v>97</v>
      </c>
      <c r="H117">
        <v>15.839</v>
      </c>
      <c r="I117">
        <v>8</v>
      </c>
      <c r="J117">
        <v>15.875999999999999</v>
      </c>
      <c r="K117">
        <v>13</v>
      </c>
      <c r="L117">
        <v>15.912000000000001</v>
      </c>
      <c r="M117">
        <v>56</v>
      </c>
      <c r="O117">
        <v>15.839</v>
      </c>
      <c r="P117">
        <v>0.56999999999999995</v>
      </c>
      <c r="Q117">
        <v>15.875999999999999</v>
      </c>
      <c r="R117">
        <v>0.55000000000000004</v>
      </c>
      <c r="S117">
        <v>15.912000000000001</v>
      </c>
      <c r="T117">
        <v>0.47</v>
      </c>
      <c r="V117">
        <v>15.839</v>
      </c>
      <c r="W117">
        <v>4540</v>
      </c>
      <c r="X117">
        <v>15.875999999999999</v>
      </c>
      <c r="Y117">
        <v>4040</v>
      </c>
      <c r="Z117">
        <v>15.912000000000001</v>
      </c>
      <c r="AA117">
        <v>2040</v>
      </c>
      <c r="AC117">
        <v>15.839</v>
      </c>
      <c r="AD117">
        <v>5</v>
      </c>
      <c r="AE117">
        <v>15.875999999999999</v>
      </c>
      <c r="AF117">
        <v>3</v>
      </c>
      <c r="AG117">
        <v>15.912000000000001</v>
      </c>
      <c r="AH117">
        <v>13</v>
      </c>
      <c r="AJ117">
        <v>15.839</v>
      </c>
      <c r="AK117">
        <v>12</v>
      </c>
      <c r="AL117">
        <v>15.875999999999999</v>
      </c>
      <c r="AM117">
        <v>17</v>
      </c>
      <c r="AN117">
        <v>15.912000000000001</v>
      </c>
      <c r="AO117">
        <v>17</v>
      </c>
      <c r="AQ117">
        <v>15.839</v>
      </c>
      <c r="AR117">
        <v>9</v>
      </c>
      <c r="AS117">
        <v>15.875999999999999</v>
      </c>
      <c r="AT117">
        <v>10</v>
      </c>
      <c r="AU117">
        <v>15.912000000000001</v>
      </c>
      <c r="AV117">
        <v>60</v>
      </c>
      <c r="AX117">
        <v>15.839</v>
      </c>
      <c r="AY117">
        <v>13</v>
      </c>
      <c r="AZ117">
        <v>15.875999999999999</v>
      </c>
      <c r="BA117">
        <v>13</v>
      </c>
      <c r="BB117">
        <v>15.912000000000001</v>
      </c>
      <c r="BC117">
        <v>11</v>
      </c>
      <c r="BE117">
        <v>15.839</v>
      </c>
      <c r="BF117">
        <v>47</v>
      </c>
      <c r="BG117">
        <v>15.875999999999999</v>
      </c>
      <c r="BH117">
        <v>49</v>
      </c>
      <c r="BI117">
        <v>15.912000000000001</v>
      </c>
      <c r="BJ117">
        <v>71</v>
      </c>
    </row>
    <row r="118" spans="1:62" x14ac:dyDescent="0.2">
      <c r="A118">
        <v>15.935</v>
      </c>
      <c r="B118">
        <v>41</v>
      </c>
      <c r="C118">
        <v>15.958</v>
      </c>
      <c r="D118">
        <v>37</v>
      </c>
      <c r="E118">
        <v>15.981</v>
      </c>
      <c r="F118">
        <v>34</v>
      </c>
      <c r="H118">
        <v>15.935</v>
      </c>
      <c r="I118">
        <v>41</v>
      </c>
      <c r="J118">
        <v>15.958</v>
      </c>
      <c r="K118">
        <v>27</v>
      </c>
      <c r="L118">
        <v>15.981</v>
      </c>
      <c r="M118">
        <v>11</v>
      </c>
      <c r="O118">
        <v>15.935</v>
      </c>
      <c r="P118">
        <v>0.68</v>
      </c>
      <c r="Q118">
        <v>15.958</v>
      </c>
      <c r="R118">
        <v>0.81</v>
      </c>
      <c r="S118">
        <v>15.981</v>
      </c>
      <c r="T118">
        <v>0.77</v>
      </c>
      <c r="V118">
        <v>15.935</v>
      </c>
      <c r="W118">
        <v>3340</v>
      </c>
      <c r="X118">
        <v>15.958</v>
      </c>
      <c r="Y118">
        <v>2640</v>
      </c>
      <c r="Z118">
        <v>15.981</v>
      </c>
      <c r="AA118">
        <v>3140</v>
      </c>
      <c r="AC118">
        <v>15.935</v>
      </c>
      <c r="AD118">
        <v>11</v>
      </c>
      <c r="AE118">
        <v>15.958</v>
      </c>
      <c r="AF118">
        <v>5</v>
      </c>
      <c r="AG118">
        <v>15.981</v>
      </c>
      <c r="AH118">
        <v>5</v>
      </c>
      <c r="AJ118">
        <v>15.935</v>
      </c>
      <c r="AK118">
        <v>11</v>
      </c>
      <c r="AL118">
        <v>15.958</v>
      </c>
      <c r="AM118">
        <v>10</v>
      </c>
      <c r="AN118">
        <v>15.981</v>
      </c>
      <c r="AO118">
        <v>7</v>
      </c>
      <c r="AQ118">
        <v>15.935</v>
      </c>
      <c r="AR118">
        <v>50</v>
      </c>
      <c r="AS118">
        <v>15.958</v>
      </c>
      <c r="AT118">
        <v>35</v>
      </c>
      <c r="AU118">
        <v>15.981</v>
      </c>
      <c r="AV118">
        <v>20</v>
      </c>
      <c r="AX118">
        <v>15.935</v>
      </c>
      <c r="AY118">
        <v>7</v>
      </c>
      <c r="AZ118">
        <v>15.958</v>
      </c>
      <c r="BA118">
        <v>6</v>
      </c>
      <c r="BB118">
        <v>15.981</v>
      </c>
      <c r="BC118">
        <v>7</v>
      </c>
      <c r="BE118">
        <v>15.935</v>
      </c>
      <c r="BF118">
        <v>66</v>
      </c>
      <c r="BG118">
        <v>15.958</v>
      </c>
      <c r="BH118">
        <v>71</v>
      </c>
      <c r="BI118">
        <v>15.981</v>
      </c>
      <c r="BJ118">
        <v>85</v>
      </c>
    </row>
    <row r="119" spans="1:62" x14ac:dyDescent="0.2">
      <c r="A119">
        <v>16.004000000000001</v>
      </c>
      <c r="B119">
        <v>34</v>
      </c>
      <c r="C119">
        <v>16.027000000000001</v>
      </c>
      <c r="D119">
        <v>29</v>
      </c>
      <c r="E119">
        <v>16.05</v>
      </c>
      <c r="F119">
        <v>37</v>
      </c>
      <c r="H119">
        <v>16.004000000000001</v>
      </c>
      <c r="I119">
        <v>7</v>
      </c>
      <c r="J119">
        <v>16.027000000000001</v>
      </c>
      <c r="K119">
        <v>7</v>
      </c>
      <c r="L119">
        <v>16.05</v>
      </c>
      <c r="M119">
        <v>9</v>
      </c>
      <c r="O119">
        <v>16.004000000000001</v>
      </c>
      <c r="P119">
        <v>0.79</v>
      </c>
      <c r="Q119">
        <v>16.027000000000001</v>
      </c>
      <c r="R119">
        <v>0.72</v>
      </c>
      <c r="S119">
        <v>16.05</v>
      </c>
      <c r="T119">
        <v>0.73</v>
      </c>
      <c r="V119">
        <v>16.004000000000001</v>
      </c>
      <c r="W119">
        <v>4040</v>
      </c>
      <c r="X119">
        <v>16.027000000000001</v>
      </c>
      <c r="Y119">
        <v>2740</v>
      </c>
      <c r="Z119">
        <v>16.05</v>
      </c>
      <c r="AA119">
        <v>2540</v>
      </c>
      <c r="AC119">
        <v>16.004000000000001</v>
      </c>
      <c r="AD119">
        <v>2</v>
      </c>
      <c r="AE119">
        <v>16.027000000000001</v>
      </c>
      <c r="AF119">
        <v>9</v>
      </c>
      <c r="AG119">
        <v>16.05</v>
      </c>
      <c r="AH119">
        <v>6</v>
      </c>
      <c r="AJ119">
        <v>16.004000000000001</v>
      </c>
      <c r="AK119">
        <v>4</v>
      </c>
      <c r="AL119">
        <v>16.027000000000001</v>
      </c>
      <c r="AM119">
        <v>4</v>
      </c>
      <c r="AN119">
        <v>16.05</v>
      </c>
      <c r="AO119">
        <v>6</v>
      </c>
      <c r="AQ119">
        <v>16.004000000000001</v>
      </c>
      <c r="AR119">
        <v>9</v>
      </c>
      <c r="AS119">
        <v>16.027000000000001</v>
      </c>
      <c r="AT119">
        <v>7</v>
      </c>
      <c r="AU119">
        <v>16.05</v>
      </c>
      <c r="AV119">
        <v>7</v>
      </c>
      <c r="AX119">
        <v>16.004000000000001</v>
      </c>
      <c r="AY119">
        <v>8</v>
      </c>
      <c r="AZ119">
        <v>16.027000000000001</v>
      </c>
      <c r="BA119">
        <v>28</v>
      </c>
      <c r="BB119">
        <v>16.05</v>
      </c>
      <c r="BC119">
        <v>11</v>
      </c>
      <c r="BE119">
        <v>16.004000000000001</v>
      </c>
      <c r="BF119">
        <v>39</v>
      </c>
      <c r="BG119">
        <v>16.027000000000001</v>
      </c>
      <c r="BH119">
        <v>85</v>
      </c>
      <c r="BI119">
        <v>16.05</v>
      </c>
      <c r="BJ119">
        <v>47</v>
      </c>
    </row>
    <row r="120" spans="1:62" x14ac:dyDescent="0.2">
      <c r="A120">
        <v>16.074000000000002</v>
      </c>
      <c r="B120">
        <v>110</v>
      </c>
      <c r="C120">
        <v>16.097000000000001</v>
      </c>
      <c r="D120">
        <v>65</v>
      </c>
      <c r="E120">
        <v>16.12</v>
      </c>
      <c r="F120">
        <v>56</v>
      </c>
      <c r="H120">
        <v>16.074000000000002</v>
      </c>
      <c r="I120">
        <v>11</v>
      </c>
      <c r="J120">
        <v>16.097000000000001</v>
      </c>
      <c r="K120">
        <v>40</v>
      </c>
      <c r="L120">
        <v>16.12</v>
      </c>
      <c r="M120">
        <v>10</v>
      </c>
      <c r="O120">
        <v>16.074000000000002</v>
      </c>
      <c r="P120">
        <v>0.73</v>
      </c>
      <c r="Q120">
        <v>16.097000000000001</v>
      </c>
      <c r="R120">
        <v>0.8</v>
      </c>
      <c r="S120">
        <v>16.12</v>
      </c>
      <c r="T120">
        <v>0.68</v>
      </c>
      <c r="V120">
        <v>16.074000000000002</v>
      </c>
      <c r="W120">
        <v>3340</v>
      </c>
      <c r="X120">
        <v>16.097000000000001</v>
      </c>
      <c r="Y120">
        <v>7040</v>
      </c>
      <c r="Z120">
        <v>16.12</v>
      </c>
      <c r="AA120">
        <v>6840</v>
      </c>
      <c r="AC120">
        <v>16.074000000000002</v>
      </c>
      <c r="AD120">
        <v>5</v>
      </c>
      <c r="AE120">
        <v>16.097000000000001</v>
      </c>
      <c r="AF120">
        <v>5</v>
      </c>
      <c r="AG120">
        <v>16.12</v>
      </c>
      <c r="AH120">
        <v>5</v>
      </c>
      <c r="AJ120">
        <v>16.074000000000002</v>
      </c>
      <c r="AK120">
        <v>20</v>
      </c>
      <c r="AL120">
        <v>16.097000000000001</v>
      </c>
      <c r="AM120">
        <v>13</v>
      </c>
      <c r="AN120">
        <v>16.12</v>
      </c>
      <c r="AO120">
        <v>9</v>
      </c>
      <c r="AQ120">
        <v>16.074000000000002</v>
      </c>
      <c r="AR120">
        <v>15</v>
      </c>
      <c r="AS120">
        <v>16.097000000000001</v>
      </c>
      <c r="AT120">
        <v>20</v>
      </c>
      <c r="AU120">
        <v>16.12</v>
      </c>
      <c r="AV120">
        <v>94</v>
      </c>
      <c r="AX120">
        <v>16.074000000000002</v>
      </c>
      <c r="AY120">
        <v>11</v>
      </c>
      <c r="AZ120">
        <v>16.097000000000001</v>
      </c>
      <c r="BA120">
        <v>8</v>
      </c>
      <c r="BB120">
        <v>16.12</v>
      </c>
      <c r="BC120">
        <v>13</v>
      </c>
      <c r="BE120">
        <v>16.074000000000002</v>
      </c>
      <c r="BF120">
        <v>98</v>
      </c>
      <c r="BG120">
        <v>16.097000000000001</v>
      </c>
      <c r="BH120">
        <v>117</v>
      </c>
      <c r="BI120">
        <v>16.12</v>
      </c>
      <c r="BJ120">
        <v>112</v>
      </c>
    </row>
    <row r="121" spans="1:62" x14ac:dyDescent="0.2">
      <c r="A121">
        <v>16.143000000000001</v>
      </c>
      <c r="B121">
        <v>46</v>
      </c>
      <c r="C121">
        <v>16.166</v>
      </c>
      <c r="D121">
        <v>45</v>
      </c>
      <c r="E121">
        <v>16.189</v>
      </c>
      <c r="F121">
        <v>50</v>
      </c>
      <c r="H121">
        <v>16.143000000000001</v>
      </c>
      <c r="I121">
        <v>7</v>
      </c>
      <c r="J121">
        <v>16.166</v>
      </c>
      <c r="K121">
        <v>11</v>
      </c>
      <c r="L121">
        <v>16.189</v>
      </c>
      <c r="M121">
        <v>17</v>
      </c>
      <c r="O121">
        <v>16.143000000000001</v>
      </c>
      <c r="P121">
        <v>0.94</v>
      </c>
      <c r="Q121">
        <v>16.166</v>
      </c>
      <c r="R121">
        <v>0.79</v>
      </c>
      <c r="S121">
        <v>16.189</v>
      </c>
      <c r="T121">
        <v>0.61</v>
      </c>
      <c r="V121">
        <v>16.143000000000001</v>
      </c>
      <c r="W121">
        <v>6840</v>
      </c>
      <c r="X121">
        <v>16.166</v>
      </c>
      <c r="Y121">
        <v>6340</v>
      </c>
      <c r="Z121">
        <v>16.189</v>
      </c>
      <c r="AA121">
        <v>5640</v>
      </c>
      <c r="AC121">
        <v>16.143000000000001</v>
      </c>
      <c r="AD121">
        <v>2</v>
      </c>
      <c r="AE121">
        <v>16.166</v>
      </c>
      <c r="AF121">
        <v>6</v>
      </c>
      <c r="AG121">
        <v>16.189</v>
      </c>
      <c r="AH121">
        <v>8</v>
      </c>
      <c r="AJ121">
        <v>16.143000000000001</v>
      </c>
      <c r="AK121">
        <v>7</v>
      </c>
      <c r="AL121">
        <v>16.166</v>
      </c>
      <c r="AM121">
        <v>6</v>
      </c>
      <c r="AN121">
        <v>16.189</v>
      </c>
      <c r="AO121">
        <v>10</v>
      </c>
      <c r="AQ121">
        <v>16.143000000000001</v>
      </c>
      <c r="AR121">
        <v>8</v>
      </c>
      <c r="AS121">
        <v>16.166</v>
      </c>
      <c r="AT121">
        <v>13</v>
      </c>
      <c r="AU121">
        <v>16.189</v>
      </c>
      <c r="AV121">
        <v>23</v>
      </c>
      <c r="AX121">
        <v>16.143000000000001</v>
      </c>
      <c r="AY121">
        <v>10</v>
      </c>
      <c r="AZ121">
        <v>16.166</v>
      </c>
      <c r="BA121">
        <v>8</v>
      </c>
      <c r="BB121">
        <v>16.189</v>
      </c>
      <c r="BC121">
        <v>10</v>
      </c>
      <c r="BE121">
        <v>16.143000000000001</v>
      </c>
      <c r="BF121">
        <v>55</v>
      </c>
      <c r="BG121">
        <v>16.166</v>
      </c>
      <c r="BH121">
        <v>52</v>
      </c>
      <c r="BI121">
        <v>16.189</v>
      </c>
      <c r="BJ121">
        <v>85</v>
      </c>
    </row>
    <row r="122" spans="1:62" x14ac:dyDescent="0.2">
      <c r="A122">
        <v>16.212</v>
      </c>
      <c r="B122">
        <v>45</v>
      </c>
      <c r="C122">
        <v>16.234999999999999</v>
      </c>
      <c r="D122">
        <v>99</v>
      </c>
      <c r="E122">
        <v>16.257999999999999</v>
      </c>
      <c r="F122">
        <v>59</v>
      </c>
      <c r="H122">
        <v>16.212</v>
      </c>
      <c r="I122">
        <v>16</v>
      </c>
      <c r="J122">
        <v>16.234999999999999</v>
      </c>
      <c r="K122">
        <v>37</v>
      </c>
      <c r="L122">
        <v>16.257999999999999</v>
      </c>
      <c r="M122">
        <v>11</v>
      </c>
      <c r="O122">
        <v>16.212</v>
      </c>
      <c r="P122">
        <v>0.7</v>
      </c>
      <c r="Q122">
        <v>16.234999999999999</v>
      </c>
      <c r="R122">
        <v>0.7</v>
      </c>
      <c r="S122">
        <v>16.257999999999999</v>
      </c>
      <c r="T122">
        <v>0.73</v>
      </c>
      <c r="V122">
        <v>16.212</v>
      </c>
      <c r="W122">
        <v>8540</v>
      </c>
      <c r="X122">
        <v>16.234999999999999</v>
      </c>
      <c r="Y122">
        <v>7940</v>
      </c>
      <c r="Z122">
        <v>16.257999999999999</v>
      </c>
      <c r="AA122">
        <v>7740</v>
      </c>
      <c r="AC122">
        <v>16.212</v>
      </c>
      <c r="AD122">
        <v>4</v>
      </c>
      <c r="AE122">
        <v>16.234999999999999</v>
      </c>
      <c r="AF122">
        <v>7</v>
      </c>
      <c r="AG122">
        <v>16.257999999999999</v>
      </c>
      <c r="AH122">
        <v>3</v>
      </c>
      <c r="AJ122">
        <v>16.212</v>
      </c>
      <c r="AK122">
        <v>11</v>
      </c>
      <c r="AL122">
        <v>16.234999999999999</v>
      </c>
      <c r="AM122">
        <v>27</v>
      </c>
      <c r="AN122">
        <v>16.257999999999999</v>
      </c>
      <c r="AO122">
        <v>12</v>
      </c>
      <c r="AQ122">
        <v>16.212</v>
      </c>
      <c r="AR122">
        <v>14</v>
      </c>
      <c r="AS122">
        <v>16.234999999999999</v>
      </c>
      <c r="AT122">
        <v>48</v>
      </c>
      <c r="AU122">
        <v>16.257999999999999</v>
      </c>
      <c r="AV122">
        <v>9</v>
      </c>
      <c r="AX122">
        <v>16.212</v>
      </c>
      <c r="AY122">
        <v>9</v>
      </c>
      <c r="AZ122">
        <v>16.234999999999999</v>
      </c>
      <c r="BA122">
        <v>7</v>
      </c>
      <c r="BB122">
        <v>16.257999999999999</v>
      </c>
      <c r="BC122">
        <v>7</v>
      </c>
      <c r="BE122">
        <v>16.212</v>
      </c>
      <c r="BF122">
        <v>87</v>
      </c>
      <c r="BG122">
        <v>16.234999999999999</v>
      </c>
      <c r="BH122">
        <v>136</v>
      </c>
      <c r="BI122">
        <v>16.257999999999999</v>
      </c>
      <c r="BJ122">
        <v>30</v>
      </c>
    </row>
    <row r="123" spans="1:62" x14ac:dyDescent="0.2">
      <c r="A123">
        <v>16.280999999999999</v>
      </c>
      <c r="B123">
        <v>93</v>
      </c>
      <c r="C123">
        <v>16.305</v>
      </c>
      <c r="D123">
        <v>38</v>
      </c>
      <c r="E123">
        <v>16.327999999999999</v>
      </c>
      <c r="F123">
        <v>28</v>
      </c>
      <c r="H123">
        <v>16.280999999999999</v>
      </c>
      <c r="I123">
        <v>11</v>
      </c>
      <c r="J123">
        <v>16.305</v>
      </c>
      <c r="K123">
        <v>7</v>
      </c>
      <c r="L123">
        <v>16.327999999999999</v>
      </c>
      <c r="M123">
        <v>16</v>
      </c>
      <c r="O123">
        <v>16.280999999999999</v>
      </c>
      <c r="P123">
        <v>0.67</v>
      </c>
      <c r="Q123">
        <v>16.305</v>
      </c>
      <c r="R123">
        <v>0.63</v>
      </c>
      <c r="S123">
        <v>16.327999999999999</v>
      </c>
      <c r="T123">
        <v>0.68</v>
      </c>
      <c r="V123">
        <v>16.280999999999999</v>
      </c>
      <c r="W123">
        <v>5240</v>
      </c>
      <c r="X123">
        <v>16.305</v>
      </c>
      <c r="Y123">
        <v>8040</v>
      </c>
      <c r="Z123">
        <v>16.327999999999999</v>
      </c>
      <c r="AA123">
        <v>10340</v>
      </c>
      <c r="AC123">
        <v>16.280999999999999</v>
      </c>
      <c r="AD123">
        <v>5</v>
      </c>
      <c r="AE123">
        <v>16.305</v>
      </c>
      <c r="AF123">
        <v>2</v>
      </c>
      <c r="AG123">
        <v>16.327999999999999</v>
      </c>
      <c r="AH123">
        <v>3</v>
      </c>
      <c r="AJ123">
        <v>16.280999999999999</v>
      </c>
      <c r="AK123">
        <v>13</v>
      </c>
      <c r="AL123">
        <v>16.305</v>
      </c>
      <c r="AM123">
        <v>7</v>
      </c>
      <c r="AN123">
        <v>16.327999999999999</v>
      </c>
      <c r="AO123">
        <v>7</v>
      </c>
      <c r="AQ123">
        <v>16.280999999999999</v>
      </c>
      <c r="AR123">
        <v>10</v>
      </c>
      <c r="AS123">
        <v>16.305</v>
      </c>
      <c r="AT123">
        <v>6</v>
      </c>
      <c r="AU123">
        <v>16.327999999999999</v>
      </c>
      <c r="AV123">
        <v>20</v>
      </c>
      <c r="AX123">
        <v>16.280999999999999</v>
      </c>
      <c r="AY123">
        <v>8</v>
      </c>
      <c r="AZ123">
        <v>16.305</v>
      </c>
      <c r="BA123">
        <v>8</v>
      </c>
      <c r="BB123">
        <v>16.327999999999999</v>
      </c>
      <c r="BC123">
        <v>5</v>
      </c>
      <c r="BE123">
        <v>16.280999999999999</v>
      </c>
      <c r="BF123">
        <v>60</v>
      </c>
      <c r="BG123">
        <v>16.305</v>
      </c>
      <c r="BH123">
        <v>47</v>
      </c>
      <c r="BI123">
        <v>16.327999999999999</v>
      </c>
      <c r="BJ123">
        <v>30</v>
      </c>
    </row>
    <row r="124" spans="1:62" x14ac:dyDescent="0.2">
      <c r="A124">
        <v>16.350999999999999</v>
      </c>
      <c r="B124">
        <v>35</v>
      </c>
      <c r="C124">
        <v>16.373999999999999</v>
      </c>
      <c r="D124">
        <v>54</v>
      </c>
      <c r="E124">
        <v>16.396999999999998</v>
      </c>
      <c r="F124">
        <v>51</v>
      </c>
      <c r="H124">
        <v>16.350999999999999</v>
      </c>
      <c r="I124">
        <v>19</v>
      </c>
      <c r="J124">
        <v>16.373999999999999</v>
      </c>
      <c r="K124">
        <v>20</v>
      </c>
      <c r="L124">
        <v>16.396999999999998</v>
      </c>
      <c r="M124">
        <v>23</v>
      </c>
      <c r="O124">
        <v>16.350999999999999</v>
      </c>
      <c r="P124">
        <v>0.77</v>
      </c>
      <c r="Q124">
        <v>16.373999999999999</v>
      </c>
      <c r="R124">
        <v>0.73</v>
      </c>
      <c r="S124">
        <v>16.396999999999998</v>
      </c>
      <c r="T124">
        <v>0.65</v>
      </c>
      <c r="V124">
        <v>16.350999999999999</v>
      </c>
      <c r="W124">
        <v>7640</v>
      </c>
      <c r="X124">
        <v>16.373999999999999</v>
      </c>
      <c r="Y124">
        <v>4340</v>
      </c>
      <c r="Z124">
        <v>16.396999999999998</v>
      </c>
      <c r="AA124">
        <v>6540</v>
      </c>
      <c r="AC124">
        <v>16.350999999999999</v>
      </c>
      <c r="AD124">
        <v>3</v>
      </c>
      <c r="AE124">
        <v>16.373999999999999</v>
      </c>
      <c r="AF124">
        <v>5</v>
      </c>
      <c r="AG124">
        <v>16.396999999999998</v>
      </c>
      <c r="AH124">
        <v>7</v>
      </c>
      <c r="AJ124">
        <v>16.350999999999999</v>
      </c>
      <c r="AK124">
        <v>6</v>
      </c>
      <c r="AL124">
        <v>16.373999999999999</v>
      </c>
      <c r="AM124">
        <v>9</v>
      </c>
      <c r="AN124">
        <v>16.396999999999998</v>
      </c>
      <c r="AO124">
        <v>12</v>
      </c>
      <c r="AQ124">
        <v>16.350999999999999</v>
      </c>
      <c r="AR124">
        <v>27</v>
      </c>
      <c r="AS124">
        <v>16.373999999999999</v>
      </c>
      <c r="AT124">
        <v>29</v>
      </c>
      <c r="AU124">
        <v>16.396999999999998</v>
      </c>
      <c r="AV124">
        <v>26</v>
      </c>
      <c r="AX124">
        <v>16.350999999999999</v>
      </c>
      <c r="AY124">
        <v>4</v>
      </c>
      <c r="AZ124">
        <v>16.373999999999999</v>
      </c>
      <c r="BA124">
        <v>7</v>
      </c>
      <c r="BB124">
        <v>16.396999999999998</v>
      </c>
      <c r="BC124">
        <v>11</v>
      </c>
      <c r="BE124">
        <v>16.350999999999999</v>
      </c>
      <c r="BF124">
        <v>77</v>
      </c>
      <c r="BG124">
        <v>16.373999999999999</v>
      </c>
      <c r="BH124">
        <v>74</v>
      </c>
      <c r="BI124">
        <v>16.396999999999998</v>
      </c>
      <c r="BJ124">
        <v>87</v>
      </c>
    </row>
    <row r="125" spans="1:62" x14ac:dyDescent="0.2">
      <c r="A125">
        <v>16.420000000000002</v>
      </c>
      <c r="B125">
        <v>53</v>
      </c>
      <c r="C125">
        <v>16.443000000000001</v>
      </c>
      <c r="D125">
        <v>80</v>
      </c>
      <c r="E125">
        <v>16.466000000000001</v>
      </c>
      <c r="F125">
        <v>99</v>
      </c>
      <c r="H125">
        <v>16.420000000000002</v>
      </c>
      <c r="I125">
        <v>18</v>
      </c>
      <c r="J125">
        <v>16.443000000000001</v>
      </c>
      <c r="K125">
        <v>23</v>
      </c>
      <c r="L125">
        <v>16.466000000000001</v>
      </c>
      <c r="M125">
        <v>44</v>
      </c>
      <c r="O125">
        <v>16.420000000000002</v>
      </c>
      <c r="P125">
        <v>0.66</v>
      </c>
      <c r="Q125">
        <v>16.443000000000001</v>
      </c>
      <c r="R125">
        <v>0.67</v>
      </c>
      <c r="S125">
        <v>16.466000000000001</v>
      </c>
      <c r="T125">
        <v>0.9</v>
      </c>
      <c r="V125">
        <v>16.420000000000002</v>
      </c>
      <c r="W125">
        <v>7340</v>
      </c>
      <c r="X125">
        <v>16.443000000000001</v>
      </c>
      <c r="Y125">
        <v>3240</v>
      </c>
      <c r="Z125">
        <v>16.466000000000001</v>
      </c>
      <c r="AA125">
        <v>3140</v>
      </c>
      <c r="AC125">
        <v>16.420000000000002</v>
      </c>
      <c r="AD125">
        <v>7</v>
      </c>
      <c r="AE125">
        <v>16.443000000000001</v>
      </c>
      <c r="AF125">
        <v>5</v>
      </c>
      <c r="AG125">
        <v>16.466000000000001</v>
      </c>
      <c r="AH125">
        <v>7</v>
      </c>
      <c r="AJ125">
        <v>16.420000000000002</v>
      </c>
      <c r="AK125">
        <v>12</v>
      </c>
      <c r="AL125">
        <v>16.443000000000001</v>
      </c>
      <c r="AM125">
        <v>16</v>
      </c>
      <c r="AN125">
        <v>16.466000000000001</v>
      </c>
      <c r="AO125">
        <v>23</v>
      </c>
      <c r="AQ125">
        <v>16.420000000000002</v>
      </c>
      <c r="AR125">
        <v>24</v>
      </c>
      <c r="AS125">
        <v>16.443000000000001</v>
      </c>
      <c r="AT125">
        <v>43</v>
      </c>
      <c r="AU125">
        <v>16.466000000000001</v>
      </c>
      <c r="AV125">
        <v>40</v>
      </c>
      <c r="AX125">
        <v>16.420000000000002</v>
      </c>
      <c r="AY125">
        <v>14</v>
      </c>
      <c r="AZ125">
        <v>16.443000000000001</v>
      </c>
      <c r="BA125">
        <v>15</v>
      </c>
      <c r="BB125">
        <v>16.466000000000001</v>
      </c>
      <c r="BC125">
        <v>16</v>
      </c>
      <c r="BE125">
        <v>16.420000000000002</v>
      </c>
      <c r="BF125">
        <v>95</v>
      </c>
      <c r="BG125">
        <v>16.443000000000001</v>
      </c>
      <c r="BH125">
        <v>125</v>
      </c>
      <c r="BI125">
        <v>16.466000000000001</v>
      </c>
      <c r="BJ125">
        <v>169</v>
      </c>
    </row>
    <row r="126" spans="1:62" x14ac:dyDescent="0.2">
      <c r="A126">
        <v>16.489000000000001</v>
      </c>
      <c r="B126">
        <v>161</v>
      </c>
      <c r="C126">
        <v>16.512</v>
      </c>
      <c r="D126">
        <v>111</v>
      </c>
      <c r="E126">
        <v>16.555</v>
      </c>
      <c r="F126">
        <v>41</v>
      </c>
      <c r="H126">
        <v>16.489000000000001</v>
      </c>
      <c r="I126">
        <v>35</v>
      </c>
      <c r="J126">
        <v>16.512</v>
      </c>
      <c r="K126">
        <v>38</v>
      </c>
      <c r="L126">
        <v>16.555</v>
      </c>
      <c r="M126">
        <v>46</v>
      </c>
      <c r="O126">
        <v>16.489000000000001</v>
      </c>
      <c r="P126">
        <v>0.72</v>
      </c>
      <c r="Q126">
        <v>16.512</v>
      </c>
      <c r="R126">
        <v>0.61</v>
      </c>
      <c r="S126">
        <v>16.555</v>
      </c>
      <c r="T126">
        <v>0.62</v>
      </c>
      <c r="V126">
        <v>16.489000000000001</v>
      </c>
      <c r="W126">
        <v>3040</v>
      </c>
      <c r="X126">
        <v>16.512</v>
      </c>
      <c r="Y126">
        <v>4540</v>
      </c>
      <c r="Z126">
        <v>16.555</v>
      </c>
      <c r="AA126">
        <v>9840</v>
      </c>
      <c r="AC126">
        <v>16.489000000000001</v>
      </c>
      <c r="AD126">
        <v>8</v>
      </c>
      <c r="AE126">
        <v>16.512</v>
      </c>
      <c r="AF126">
        <v>11</v>
      </c>
      <c r="AG126">
        <v>16.555</v>
      </c>
      <c r="AH126">
        <v>6</v>
      </c>
      <c r="AJ126">
        <v>16.489000000000001</v>
      </c>
      <c r="AK126">
        <v>29</v>
      </c>
      <c r="AL126">
        <v>16.512</v>
      </c>
      <c r="AM126">
        <v>28</v>
      </c>
      <c r="AN126">
        <v>16.555</v>
      </c>
      <c r="AO126">
        <v>15</v>
      </c>
      <c r="AQ126">
        <v>16.489000000000001</v>
      </c>
      <c r="AR126">
        <v>36</v>
      </c>
      <c r="AS126">
        <v>16.512</v>
      </c>
      <c r="AT126">
        <v>54</v>
      </c>
      <c r="AU126">
        <v>16.555</v>
      </c>
      <c r="AV126">
        <v>50</v>
      </c>
      <c r="AX126">
        <v>16.489000000000001</v>
      </c>
      <c r="AY126">
        <v>19</v>
      </c>
      <c r="AZ126">
        <v>16.512</v>
      </c>
      <c r="BA126">
        <v>12</v>
      </c>
      <c r="BB126">
        <v>16.555</v>
      </c>
      <c r="BC126">
        <v>7</v>
      </c>
      <c r="BE126">
        <v>16.489000000000001</v>
      </c>
      <c r="BF126">
        <v>171</v>
      </c>
      <c r="BG126">
        <v>16.512</v>
      </c>
      <c r="BH126">
        <v>182</v>
      </c>
      <c r="BI126">
        <v>16.555</v>
      </c>
      <c r="BJ126">
        <v>106</v>
      </c>
    </row>
    <row r="127" spans="1:62" x14ac:dyDescent="0.2">
      <c r="A127">
        <v>16.597999999999999</v>
      </c>
      <c r="B127">
        <v>44</v>
      </c>
      <c r="C127">
        <v>16.640999999999998</v>
      </c>
      <c r="D127">
        <v>43</v>
      </c>
      <c r="E127">
        <v>16.684000000000001</v>
      </c>
      <c r="F127">
        <v>21</v>
      </c>
      <c r="H127">
        <v>16.597999999999999</v>
      </c>
      <c r="I127">
        <v>16</v>
      </c>
      <c r="J127">
        <v>16.640999999999998</v>
      </c>
      <c r="K127">
        <v>7</v>
      </c>
      <c r="L127">
        <v>16.684000000000001</v>
      </c>
      <c r="M127">
        <v>4</v>
      </c>
      <c r="O127">
        <v>16.597999999999999</v>
      </c>
      <c r="P127">
        <v>0.77</v>
      </c>
      <c r="Q127">
        <v>16.640999999999998</v>
      </c>
      <c r="R127">
        <v>0.82</v>
      </c>
      <c r="S127">
        <v>16.684000000000001</v>
      </c>
      <c r="T127">
        <v>0.79</v>
      </c>
      <c r="V127">
        <v>16.597999999999999</v>
      </c>
      <c r="W127">
        <v>6940</v>
      </c>
      <c r="X127">
        <v>16.640999999999998</v>
      </c>
      <c r="Y127">
        <v>7040</v>
      </c>
      <c r="Z127">
        <v>16.684000000000001</v>
      </c>
      <c r="AA127">
        <v>13340</v>
      </c>
      <c r="AC127">
        <v>16.597999999999999</v>
      </c>
      <c r="AD127">
        <v>4</v>
      </c>
      <c r="AE127">
        <v>16.640999999999998</v>
      </c>
      <c r="AF127">
        <v>4</v>
      </c>
      <c r="AG127">
        <v>16.684000000000001</v>
      </c>
      <c r="AH127">
        <v>3</v>
      </c>
      <c r="AJ127">
        <v>16.597999999999999</v>
      </c>
      <c r="AK127">
        <v>7</v>
      </c>
      <c r="AL127">
        <v>16.640999999999998</v>
      </c>
      <c r="AM127">
        <v>4</v>
      </c>
      <c r="AN127">
        <v>16.684000000000001</v>
      </c>
      <c r="AO127">
        <v>4</v>
      </c>
      <c r="AQ127">
        <v>16.597999999999999</v>
      </c>
      <c r="AR127">
        <v>19</v>
      </c>
      <c r="AS127">
        <v>16.640999999999998</v>
      </c>
      <c r="AT127">
        <v>11</v>
      </c>
      <c r="AU127">
        <v>16.684000000000001</v>
      </c>
      <c r="AV127">
        <v>7</v>
      </c>
      <c r="AX127">
        <v>16.597999999999999</v>
      </c>
      <c r="AY127">
        <v>5</v>
      </c>
      <c r="AZ127">
        <v>16.640999999999998</v>
      </c>
      <c r="BA127">
        <v>2</v>
      </c>
      <c r="BB127">
        <v>16.684000000000001</v>
      </c>
      <c r="BC127">
        <v>4</v>
      </c>
      <c r="BE127">
        <v>16.597999999999999</v>
      </c>
      <c r="BF127">
        <v>41</v>
      </c>
      <c r="BG127">
        <v>16.640999999999998</v>
      </c>
      <c r="BH127">
        <v>47</v>
      </c>
      <c r="BI127">
        <v>16.684000000000001</v>
      </c>
      <c r="BJ127">
        <v>25</v>
      </c>
    </row>
    <row r="128" spans="1:62" x14ac:dyDescent="0.2">
      <c r="A128">
        <v>16.727</v>
      </c>
      <c r="B128">
        <v>34</v>
      </c>
      <c r="C128">
        <v>16.77</v>
      </c>
      <c r="D128">
        <v>47</v>
      </c>
      <c r="E128">
        <v>16.812999999999999</v>
      </c>
      <c r="F128">
        <v>20</v>
      </c>
      <c r="H128">
        <v>16.727</v>
      </c>
      <c r="I128">
        <v>7</v>
      </c>
      <c r="J128">
        <v>16.77</v>
      </c>
      <c r="K128">
        <v>5</v>
      </c>
      <c r="L128">
        <v>16.812999999999999</v>
      </c>
      <c r="M128">
        <v>4</v>
      </c>
      <c r="O128">
        <v>16.727</v>
      </c>
      <c r="P128">
        <v>0.76</v>
      </c>
      <c r="Q128">
        <v>16.77</v>
      </c>
      <c r="R128">
        <v>0.82</v>
      </c>
      <c r="S128">
        <v>16.812999999999999</v>
      </c>
      <c r="T128">
        <v>0.75</v>
      </c>
      <c r="V128">
        <v>16.727</v>
      </c>
      <c r="W128">
        <v>3640</v>
      </c>
      <c r="X128">
        <v>16.77</v>
      </c>
      <c r="Y128">
        <v>11040</v>
      </c>
      <c r="Z128">
        <v>16.812999999999999</v>
      </c>
      <c r="AA128">
        <v>11040</v>
      </c>
      <c r="AC128">
        <v>16.727</v>
      </c>
      <c r="AD128">
        <v>11</v>
      </c>
      <c r="AE128">
        <v>16.77</v>
      </c>
      <c r="AF128">
        <v>11</v>
      </c>
      <c r="AG128">
        <v>16.812999999999999</v>
      </c>
      <c r="AH128">
        <v>3</v>
      </c>
      <c r="AJ128">
        <v>16.727</v>
      </c>
      <c r="AK128">
        <v>5</v>
      </c>
      <c r="AL128">
        <v>16.77</v>
      </c>
      <c r="AM128">
        <v>5</v>
      </c>
      <c r="AN128">
        <v>16.812999999999999</v>
      </c>
      <c r="AO128">
        <v>3</v>
      </c>
      <c r="AQ128">
        <v>16.727</v>
      </c>
      <c r="AR128">
        <v>9</v>
      </c>
      <c r="AS128">
        <v>16.77</v>
      </c>
      <c r="AT128">
        <v>7</v>
      </c>
      <c r="AU128">
        <v>16.812999999999999</v>
      </c>
      <c r="AV128">
        <v>9</v>
      </c>
      <c r="AX128">
        <v>16.727</v>
      </c>
      <c r="AY128">
        <v>11</v>
      </c>
      <c r="AZ128">
        <v>16.77</v>
      </c>
      <c r="BA128">
        <v>19</v>
      </c>
      <c r="BB128">
        <v>16.812999999999999</v>
      </c>
      <c r="BC128">
        <v>4</v>
      </c>
      <c r="BE128">
        <v>16.727</v>
      </c>
      <c r="BF128">
        <v>63</v>
      </c>
      <c r="BG128">
        <v>16.77</v>
      </c>
      <c r="BH128">
        <v>66</v>
      </c>
      <c r="BI128">
        <v>16.812999999999999</v>
      </c>
      <c r="BJ128">
        <v>25</v>
      </c>
    </row>
    <row r="129" spans="1:62" x14ac:dyDescent="0.2">
      <c r="A129">
        <v>16.856000000000002</v>
      </c>
      <c r="B129">
        <v>27</v>
      </c>
      <c r="C129">
        <v>16.899000000000001</v>
      </c>
      <c r="D129">
        <v>25</v>
      </c>
      <c r="E129">
        <v>16.942</v>
      </c>
      <c r="F129">
        <v>37</v>
      </c>
      <c r="H129">
        <v>16.856000000000002</v>
      </c>
      <c r="I129">
        <v>7</v>
      </c>
      <c r="J129">
        <v>16.899000000000001</v>
      </c>
      <c r="K129">
        <v>7</v>
      </c>
      <c r="L129">
        <v>16.942</v>
      </c>
      <c r="M129">
        <v>19</v>
      </c>
      <c r="O129">
        <v>16.856000000000002</v>
      </c>
      <c r="P129">
        <v>0.77</v>
      </c>
      <c r="Q129">
        <v>16.899000000000001</v>
      </c>
      <c r="R129">
        <v>0.79</v>
      </c>
      <c r="S129">
        <v>16.942</v>
      </c>
      <c r="T129">
        <v>0.78</v>
      </c>
      <c r="V129">
        <v>16.856000000000002</v>
      </c>
      <c r="W129">
        <v>17740</v>
      </c>
      <c r="X129">
        <v>16.899000000000001</v>
      </c>
      <c r="Y129">
        <v>10440</v>
      </c>
      <c r="Z129">
        <v>16.942</v>
      </c>
      <c r="AA129">
        <v>12740</v>
      </c>
      <c r="AC129">
        <v>16.856000000000002</v>
      </c>
      <c r="AD129">
        <v>3</v>
      </c>
      <c r="AE129">
        <v>16.899000000000001</v>
      </c>
      <c r="AF129">
        <v>3</v>
      </c>
      <c r="AG129">
        <v>16.942</v>
      </c>
      <c r="AH129">
        <v>4</v>
      </c>
      <c r="AJ129">
        <v>16.856000000000002</v>
      </c>
      <c r="AK129">
        <v>6</v>
      </c>
      <c r="AL129">
        <v>16.899000000000001</v>
      </c>
      <c r="AM129">
        <v>6</v>
      </c>
      <c r="AN129">
        <v>16.942</v>
      </c>
      <c r="AO129">
        <v>15</v>
      </c>
      <c r="AQ129">
        <v>16.856000000000002</v>
      </c>
      <c r="AR129">
        <v>11</v>
      </c>
      <c r="AS129">
        <v>16.899000000000001</v>
      </c>
      <c r="AT129">
        <v>9</v>
      </c>
      <c r="AU129">
        <v>16.942</v>
      </c>
      <c r="AV129">
        <v>18</v>
      </c>
      <c r="AX129">
        <v>16.856000000000002</v>
      </c>
      <c r="AY129">
        <v>8</v>
      </c>
      <c r="AZ129">
        <v>16.899000000000001</v>
      </c>
      <c r="BA129">
        <v>6</v>
      </c>
      <c r="BB129">
        <v>16.942</v>
      </c>
      <c r="BC129">
        <v>6</v>
      </c>
      <c r="BE129">
        <v>16.856000000000002</v>
      </c>
      <c r="BF129">
        <v>33</v>
      </c>
      <c r="BG129">
        <v>16.899000000000001</v>
      </c>
      <c r="BH129">
        <v>41</v>
      </c>
      <c r="BI129">
        <v>16.942</v>
      </c>
      <c r="BJ129">
        <v>49</v>
      </c>
    </row>
    <row r="130" spans="1:62" x14ac:dyDescent="0.2">
      <c r="A130">
        <v>16.984999999999999</v>
      </c>
      <c r="B130">
        <v>47</v>
      </c>
      <c r="C130">
        <v>17.027999999999999</v>
      </c>
      <c r="D130">
        <v>32</v>
      </c>
      <c r="E130">
        <v>17.071000000000002</v>
      </c>
      <c r="F130">
        <v>19</v>
      </c>
      <c r="H130">
        <v>16.984999999999999</v>
      </c>
      <c r="I130">
        <v>16</v>
      </c>
      <c r="J130">
        <v>17.027999999999999</v>
      </c>
      <c r="K130">
        <v>7</v>
      </c>
      <c r="L130">
        <v>17.071000000000002</v>
      </c>
      <c r="M130">
        <v>4</v>
      </c>
      <c r="O130">
        <v>16.984999999999999</v>
      </c>
      <c r="P130">
        <v>0.73</v>
      </c>
      <c r="Q130">
        <v>17.027999999999999</v>
      </c>
      <c r="R130">
        <v>0.67</v>
      </c>
      <c r="S130">
        <v>17.071000000000002</v>
      </c>
      <c r="T130">
        <v>0.84</v>
      </c>
      <c r="V130">
        <v>16.984999999999999</v>
      </c>
      <c r="W130">
        <v>9840</v>
      </c>
      <c r="X130">
        <v>17.027999999999999</v>
      </c>
      <c r="Y130">
        <v>5840</v>
      </c>
      <c r="Z130">
        <v>17.071000000000002</v>
      </c>
      <c r="AA130">
        <v>4440</v>
      </c>
      <c r="AC130">
        <v>16.984999999999999</v>
      </c>
      <c r="AD130">
        <v>3</v>
      </c>
      <c r="AE130">
        <v>17.027999999999999</v>
      </c>
      <c r="AF130">
        <v>3</v>
      </c>
      <c r="AG130">
        <v>17.071000000000002</v>
      </c>
      <c r="AH130">
        <v>2</v>
      </c>
      <c r="AJ130">
        <v>16.984999999999999</v>
      </c>
      <c r="AK130">
        <v>16</v>
      </c>
      <c r="AL130">
        <v>17.027999999999999</v>
      </c>
      <c r="AM130">
        <v>7</v>
      </c>
      <c r="AN130">
        <v>17.071000000000002</v>
      </c>
      <c r="AO130">
        <v>4</v>
      </c>
      <c r="AQ130">
        <v>16.984999999999999</v>
      </c>
      <c r="AR130">
        <v>19</v>
      </c>
      <c r="AS130">
        <v>17.027999999999999</v>
      </c>
      <c r="AT130">
        <v>11</v>
      </c>
      <c r="AU130">
        <v>17.071000000000002</v>
      </c>
      <c r="AV130">
        <v>7</v>
      </c>
      <c r="AX130">
        <v>16.984999999999999</v>
      </c>
      <c r="AY130">
        <v>6</v>
      </c>
      <c r="AZ130">
        <v>17.027999999999999</v>
      </c>
      <c r="BA130">
        <v>5</v>
      </c>
      <c r="BB130">
        <v>17.071000000000002</v>
      </c>
      <c r="BC130">
        <v>9</v>
      </c>
      <c r="BE130">
        <v>16.984999999999999</v>
      </c>
      <c r="BF130">
        <v>63</v>
      </c>
      <c r="BG130">
        <v>17.027999999999999</v>
      </c>
      <c r="BH130">
        <v>47</v>
      </c>
      <c r="BI130">
        <v>17.071000000000002</v>
      </c>
      <c r="BJ130">
        <v>36</v>
      </c>
    </row>
    <row r="131" spans="1:62" x14ac:dyDescent="0.2">
      <c r="A131">
        <v>17.114000000000001</v>
      </c>
      <c r="B131">
        <v>28</v>
      </c>
      <c r="C131">
        <v>17.157</v>
      </c>
      <c r="D131">
        <v>66</v>
      </c>
      <c r="E131">
        <v>17.2</v>
      </c>
      <c r="F131">
        <v>129</v>
      </c>
      <c r="H131">
        <v>17.114000000000001</v>
      </c>
      <c r="I131">
        <v>7</v>
      </c>
      <c r="J131">
        <v>17.157</v>
      </c>
      <c r="K131">
        <v>15</v>
      </c>
      <c r="L131">
        <v>17.2</v>
      </c>
      <c r="M131">
        <v>64</v>
      </c>
      <c r="O131">
        <v>17.114000000000001</v>
      </c>
      <c r="P131">
        <v>0.84</v>
      </c>
      <c r="Q131">
        <v>17.157</v>
      </c>
      <c r="R131">
        <v>1.05</v>
      </c>
      <c r="S131">
        <v>17.2</v>
      </c>
      <c r="T131">
        <v>0.79</v>
      </c>
      <c r="V131">
        <v>17.114000000000001</v>
      </c>
      <c r="W131">
        <v>7940</v>
      </c>
      <c r="X131">
        <v>17.157</v>
      </c>
      <c r="Y131">
        <v>8040</v>
      </c>
      <c r="Z131">
        <v>17.2</v>
      </c>
      <c r="AA131">
        <v>4440</v>
      </c>
      <c r="AC131">
        <v>17.114000000000001</v>
      </c>
      <c r="AD131">
        <v>2</v>
      </c>
      <c r="AE131">
        <v>17.157</v>
      </c>
      <c r="AF131">
        <v>3</v>
      </c>
      <c r="AG131">
        <v>17.2</v>
      </c>
      <c r="AH131">
        <v>5</v>
      </c>
      <c r="AJ131">
        <v>17.114000000000001</v>
      </c>
      <c r="AK131">
        <v>5</v>
      </c>
      <c r="AL131">
        <v>17.157</v>
      </c>
      <c r="AM131">
        <v>9</v>
      </c>
      <c r="AN131">
        <v>17.2</v>
      </c>
      <c r="AO131">
        <v>44</v>
      </c>
      <c r="AQ131">
        <v>17.114000000000001</v>
      </c>
      <c r="AR131">
        <v>7</v>
      </c>
      <c r="AS131">
        <v>17.157</v>
      </c>
      <c r="AT131">
        <v>18</v>
      </c>
      <c r="AU131">
        <v>17.2</v>
      </c>
      <c r="AV131">
        <v>60</v>
      </c>
      <c r="AX131">
        <v>17.114000000000001</v>
      </c>
      <c r="AY131">
        <v>13</v>
      </c>
      <c r="AZ131">
        <v>17.157</v>
      </c>
      <c r="BA131">
        <v>14</v>
      </c>
      <c r="BB131">
        <v>17.2</v>
      </c>
      <c r="BC131">
        <v>11</v>
      </c>
      <c r="BE131">
        <v>17.114000000000001</v>
      </c>
      <c r="BF131">
        <v>47</v>
      </c>
      <c r="BG131">
        <v>17.157</v>
      </c>
      <c r="BH131">
        <v>58</v>
      </c>
      <c r="BI131">
        <v>17.2</v>
      </c>
      <c r="BJ131">
        <v>144</v>
      </c>
    </row>
    <row r="132" spans="1:62" x14ac:dyDescent="0.2">
      <c r="A132">
        <v>17.242999999999999</v>
      </c>
      <c r="B132">
        <v>87</v>
      </c>
      <c r="C132">
        <v>17.286000000000001</v>
      </c>
      <c r="D132">
        <v>54</v>
      </c>
      <c r="E132">
        <v>17.329000000000001</v>
      </c>
      <c r="F132">
        <v>19</v>
      </c>
      <c r="H132">
        <v>17.242999999999999</v>
      </c>
      <c r="I132">
        <v>72</v>
      </c>
      <c r="J132">
        <v>17.286000000000001</v>
      </c>
      <c r="K132">
        <v>5</v>
      </c>
      <c r="L132">
        <v>17.329000000000001</v>
      </c>
      <c r="M132">
        <v>4</v>
      </c>
      <c r="O132">
        <v>17.242999999999999</v>
      </c>
      <c r="P132">
        <v>0.77</v>
      </c>
      <c r="Q132">
        <v>17.286000000000001</v>
      </c>
      <c r="R132">
        <v>0.73</v>
      </c>
      <c r="S132">
        <v>17.329000000000001</v>
      </c>
      <c r="T132">
        <v>0.68</v>
      </c>
      <c r="V132">
        <v>17.242999999999999</v>
      </c>
      <c r="W132">
        <v>6240</v>
      </c>
      <c r="X132">
        <v>17.286000000000001</v>
      </c>
      <c r="Y132">
        <v>6540</v>
      </c>
      <c r="Z132">
        <v>17.329000000000001</v>
      </c>
      <c r="AA132">
        <v>6640</v>
      </c>
      <c r="AC132">
        <v>17.242999999999999</v>
      </c>
      <c r="AD132">
        <v>4</v>
      </c>
      <c r="AE132">
        <v>17.286000000000001</v>
      </c>
      <c r="AF132">
        <v>3</v>
      </c>
      <c r="AG132">
        <v>17.329000000000001</v>
      </c>
      <c r="AH132">
        <v>5</v>
      </c>
      <c r="AJ132">
        <v>17.242999999999999</v>
      </c>
      <c r="AK132">
        <v>33</v>
      </c>
      <c r="AL132">
        <v>17.286000000000001</v>
      </c>
      <c r="AM132">
        <v>7</v>
      </c>
      <c r="AN132">
        <v>17.329000000000001</v>
      </c>
      <c r="AO132">
        <v>3</v>
      </c>
      <c r="AQ132">
        <v>17.242999999999999</v>
      </c>
      <c r="AR132">
        <v>69</v>
      </c>
      <c r="AS132">
        <v>17.286000000000001</v>
      </c>
      <c r="AT132">
        <v>10</v>
      </c>
      <c r="AU132">
        <v>17.329000000000001</v>
      </c>
      <c r="AV132">
        <v>5</v>
      </c>
      <c r="AX132">
        <v>17.242999999999999</v>
      </c>
      <c r="AY132">
        <v>8</v>
      </c>
      <c r="AZ132">
        <v>17.286000000000001</v>
      </c>
      <c r="BA132">
        <v>7</v>
      </c>
      <c r="BB132">
        <v>17.329000000000001</v>
      </c>
      <c r="BC132">
        <v>9</v>
      </c>
      <c r="BE132">
        <v>17.242999999999999</v>
      </c>
      <c r="BF132">
        <v>85</v>
      </c>
      <c r="BG132">
        <v>17.286000000000001</v>
      </c>
      <c r="BH132">
        <v>36</v>
      </c>
      <c r="BI132">
        <v>17.329000000000001</v>
      </c>
      <c r="BJ132">
        <v>60</v>
      </c>
    </row>
    <row r="133" spans="1:62" x14ac:dyDescent="0.2">
      <c r="A133">
        <v>17.372</v>
      </c>
      <c r="B133">
        <v>14</v>
      </c>
      <c r="C133">
        <v>17.422999999999998</v>
      </c>
      <c r="D133">
        <v>37</v>
      </c>
      <c r="E133">
        <v>17.474</v>
      </c>
      <c r="F133">
        <v>18</v>
      </c>
      <c r="H133">
        <v>17.372</v>
      </c>
      <c r="I133">
        <v>7</v>
      </c>
      <c r="J133">
        <v>17.422999999999998</v>
      </c>
      <c r="K133">
        <v>31</v>
      </c>
      <c r="L133">
        <v>17.474</v>
      </c>
      <c r="M133">
        <v>6</v>
      </c>
      <c r="O133">
        <v>17.372</v>
      </c>
      <c r="P133">
        <v>0.6</v>
      </c>
      <c r="Q133">
        <v>17.422999999999998</v>
      </c>
      <c r="R133">
        <v>0.47</v>
      </c>
      <c r="S133">
        <v>17.474</v>
      </c>
      <c r="T133">
        <v>0.51</v>
      </c>
      <c r="V133">
        <v>17.372</v>
      </c>
      <c r="W133">
        <v>6540</v>
      </c>
      <c r="X133">
        <v>17.422999999999998</v>
      </c>
      <c r="Y133">
        <v>6040</v>
      </c>
      <c r="Z133">
        <v>17.474</v>
      </c>
      <c r="AA133">
        <v>4240</v>
      </c>
      <c r="AC133">
        <v>17.372</v>
      </c>
      <c r="AD133">
        <v>6</v>
      </c>
      <c r="AE133">
        <v>17.422999999999998</v>
      </c>
      <c r="AF133">
        <v>35</v>
      </c>
      <c r="AG133">
        <v>17.474</v>
      </c>
      <c r="AH133">
        <v>11</v>
      </c>
      <c r="AJ133">
        <v>17.372</v>
      </c>
      <c r="AK133">
        <v>2</v>
      </c>
      <c r="AL133">
        <v>17.422999999999998</v>
      </c>
      <c r="AM133">
        <v>10</v>
      </c>
      <c r="AN133">
        <v>17.474</v>
      </c>
      <c r="AO133">
        <v>2</v>
      </c>
      <c r="AQ133">
        <v>17.372</v>
      </c>
      <c r="AR133">
        <v>11</v>
      </c>
      <c r="AS133">
        <v>17.422999999999998</v>
      </c>
      <c r="AT133">
        <v>161</v>
      </c>
      <c r="AU133">
        <v>17.474</v>
      </c>
      <c r="AV133">
        <v>11</v>
      </c>
      <c r="AX133">
        <v>17.372</v>
      </c>
      <c r="AY133">
        <v>12</v>
      </c>
      <c r="AZ133">
        <v>17.422999999999998</v>
      </c>
      <c r="BA133">
        <v>6</v>
      </c>
      <c r="BB133">
        <v>17.474</v>
      </c>
      <c r="BC133">
        <v>8</v>
      </c>
      <c r="BE133">
        <v>17.372</v>
      </c>
      <c r="BF133">
        <v>60</v>
      </c>
      <c r="BG133">
        <v>17.422999999999998</v>
      </c>
      <c r="BH133">
        <v>39</v>
      </c>
      <c r="BI133">
        <v>17.474</v>
      </c>
      <c r="BJ133">
        <v>30</v>
      </c>
    </row>
    <row r="134" spans="1:62" x14ac:dyDescent="0.2">
      <c r="A134">
        <v>17.524999999999999</v>
      </c>
      <c r="B134">
        <v>18</v>
      </c>
      <c r="C134">
        <v>17.576000000000001</v>
      </c>
      <c r="D134">
        <v>19</v>
      </c>
      <c r="E134">
        <v>17.626999999999999</v>
      </c>
      <c r="F134">
        <v>38</v>
      </c>
      <c r="H134">
        <v>17.524999999999999</v>
      </c>
      <c r="I134">
        <v>9</v>
      </c>
      <c r="J134">
        <v>17.576000000000001</v>
      </c>
      <c r="K134">
        <v>64</v>
      </c>
      <c r="L134">
        <v>17.626999999999999</v>
      </c>
      <c r="M134">
        <v>14</v>
      </c>
      <c r="O134">
        <v>17.524999999999999</v>
      </c>
      <c r="P134">
        <v>0.53</v>
      </c>
      <c r="Q134">
        <v>17.576000000000001</v>
      </c>
      <c r="R134">
        <v>0.57999999999999996</v>
      </c>
      <c r="S134">
        <v>17.626999999999999</v>
      </c>
      <c r="T134">
        <v>0.5</v>
      </c>
      <c r="V134">
        <v>17.524999999999999</v>
      </c>
      <c r="W134">
        <v>5040</v>
      </c>
      <c r="X134">
        <v>17.576000000000001</v>
      </c>
      <c r="Y134">
        <v>5040</v>
      </c>
      <c r="Z134">
        <v>17.626999999999999</v>
      </c>
      <c r="AA134">
        <v>6640</v>
      </c>
      <c r="AC134">
        <v>17.524999999999999</v>
      </c>
      <c r="AD134">
        <v>9</v>
      </c>
      <c r="AE134">
        <v>17.576000000000001</v>
      </c>
      <c r="AF134">
        <v>6</v>
      </c>
      <c r="AG134">
        <v>17.626999999999999</v>
      </c>
      <c r="AH134">
        <v>7</v>
      </c>
      <c r="AJ134">
        <v>17.524999999999999</v>
      </c>
      <c r="AK134">
        <v>2</v>
      </c>
      <c r="AL134">
        <v>17.576000000000001</v>
      </c>
      <c r="AM134">
        <v>6</v>
      </c>
      <c r="AN134">
        <v>17.626999999999999</v>
      </c>
      <c r="AO134">
        <v>11</v>
      </c>
      <c r="AQ134">
        <v>17.524999999999999</v>
      </c>
      <c r="AR134">
        <v>12</v>
      </c>
      <c r="AS134">
        <v>17.576000000000001</v>
      </c>
      <c r="AT134">
        <v>21</v>
      </c>
      <c r="AU134">
        <v>17.626999999999999</v>
      </c>
      <c r="AV134">
        <v>23</v>
      </c>
      <c r="AX134">
        <v>17.524999999999999</v>
      </c>
      <c r="AY134">
        <v>5</v>
      </c>
      <c r="AZ134">
        <v>17.576000000000001</v>
      </c>
      <c r="BA134">
        <v>5</v>
      </c>
      <c r="BB134">
        <v>17.626999999999999</v>
      </c>
      <c r="BC134">
        <v>6</v>
      </c>
      <c r="BE134">
        <v>17.524999999999999</v>
      </c>
      <c r="BF134">
        <v>25</v>
      </c>
      <c r="BG134">
        <v>17.576000000000001</v>
      </c>
      <c r="BH134">
        <v>47</v>
      </c>
      <c r="BI134">
        <v>17.626999999999999</v>
      </c>
      <c r="BJ134">
        <v>55</v>
      </c>
    </row>
    <row r="135" spans="1:62" x14ac:dyDescent="0.2">
      <c r="A135">
        <v>17.678000000000001</v>
      </c>
      <c r="B135">
        <v>31</v>
      </c>
      <c r="C135">
        <v>17.728999999999999</v>
      </c>
      <c r="D135">
        <v>28</v>
      </c>
      <c r="E135">
        <v>17.78</v>
      </c>
      <c r="F135">
        <v>28</v>
      </c>
      <c r="H135">
        <v>17.678000000000001</v>
      </c>
      <c r="I135">
        <v>11</v>
      </c>
      <c r="J135">
        <v>17.728999999999999</v>
      </c>
      <c r="K135">
        <v>17</v>
      </c>
      <c r="L135">
        <v>17.78</v>
      </c>
      <c r="M135">
        <v>7</v>
      </c>
      <c r="O135">
        <v>17.678000000000001</v>
      </c>
      <c r="P135">
        <v>0.43</v>
      </c>
      <c r="Q135">
        <v>17.728999999999999</v>
      </c>
      <c r="R135">
        <v>0.36</v>
      </c>
      <c r="S135">
        <v>17.78</v>
      </c>
      <c r="T135">
        <v>0.5</v>
      </c>
      <c r="V135">
        <v>17.678000000000001</v>
      </c>
      <c r="W135">
        <v>4940</v>
      </c>
      <c r="X135">
        <v>17.728999999999999</v>
      </c>
      <c r="Y135">
        <v>9740</v>
      </c>
      <c r="Z135">
        <v>17.78</v>
      </c>
      <c r="AA135">
        <v>6440</v>
      </c>
      <c r="AC135">
        <v>17.678000000000001</v>
      </c>
      <c r="AD135">
        <v>7</v>
      </c>
      <c r="AE135">
        <v>17.728999999999999</v>
      </c>
      <c r="AF135">
        <v>7</v>
      </c>
      <c r="AG135">
        <v>17.78</v>
      </c>
      <c r="AH135">
        <v>7</v>
      </c>
      <c r="AJ135">
        <v>17.678000000000001</v>
      </c>
      <c r="AK135">
        <v>7</v>
      </c>
      <c r="AL135">
        <v>17.728999999999999</v>
      </c>
      <c r="AM135">
        <v>7</v>
      </c>
      <c r="AN135">
        <v>17.78</v>
      </c>
      <c r="AO135">
        <v>6</v>
      </c>
      <c r="AQ135">
        <v>17.678000000000001</v>
      </c>
      <c r="AR135">
        <v>18</v>
      </c>
      <c r="AS135">
        <v>17.728999999999999</v>
      </c>
      <c r="AT135">
        <v>23</v>
      </c>
      <c r="AU135">
        <v>17.78</v>
      </c>
      <c r="AV135">
        <v>15</v>
      </c>
      <c r="AX135">
        <v>17.678000000000001</v>
      </c>
      <c r="AY135">
        <v>5</v>
      </c>
      <c r="AZ135">
        <v>17.728999999999999</v>
      </c>
      <c r="BA135">
        <v>6</v>
      </c>
      <c r="BB135">
        <v>17.78</v>
      </c>
      <c r="BC135">
        <v>6</v>
      </c>
      <c r="BE135">
        <v>17.678000000000001</v>
      </c>
      <c r="BF135">
        <v>49</v>
      </c>
      <c r="BG135">
        <v>17.728999999999999</v>
      </c>
      <c r="BH135">
        <v>55</v>
      </c>
      <c r="BI135">
        <v>17.78</v>
      </c>
      <c r="BJ135">
        <v>39</v>
      </c>
    </row>
    <row r="136" spans="1:62" x14ac:dyDescent="0.2">
      <c r="A136">
        <v>17.831</v>
      </c>
      <c r="B136">
        <v>30</v>
      </c>
      <c r="C136">
        <v>17.881</v>
      </c>
      <c r="D136">
        <v>56</v>
      </c>
      <c r="E136">
        <v>17.931999999999999</v>
      </c>
      <c r="F136">
        <v>41</v>
      </c>
      <c r="H136">
        <v>17.831</v>
      </c>
      <c r="I136">
        <v>12</v>
      </c>
      <c r="J136">
        <v>17.881</v>
      </c>
      <c r="K136">
        <v>23</v>
      </c>
      <c r="L136">
        <v>17.931999999999999</v>
      </c>
      <c r="M136">
        <v>23</v>
      </c>
      <c r="O136">
        <v>17.831</v>
      </c>
      <c r="P136">
        <v>0.43</v>
      </c>
      <c r="Q136">
        <v>17.881</v>
      </c>
      <c r="R136">
        <v>0.67</v>
      </c>
      <c r="S136">
        <v>17.931999999999999</v>
      </c>
      <c r="T136">
        <v>0.56000000000000005</v>
      </c>
      <c r="V136">
        <v>17.831</v>
      </c>
      <c r="W136">
        <v>8540</v>
      </c>
      <c r="X136">
        <v>17.881</v>
      </c>
      <c r="Y136">
        <v>5340</v>
      </c>
      <c r="Z136">
        <v>17.931999999999999</v>
      </c>
      <c r="AA136">
        <v>5740</v>
      </c>
      <c r="AC136">
        <v>17.831</v>
      </c>
      <c r="AD136">
        <v>7</v>
      </c>
      <c r="AE136">
        <v>17.881</v>
      </c>
      <c r="AF136">
        <v>9</v>
      </c>
      <c r="AG136">
        <v>17.931999999999999</v>
      </c>
      <c r="AH136">
        <v>7</v>
      </c>
      <c r="AJ136">
        <v>17.831</v>
      </c>
      <c r="AK136">
        <v>7</v>
      </c>
      <c r="AL136">
        <v>17.881</v>
      </c>
      <c r="AM136">
        <v>13</v>
      </c>
      <c r="AN136">
        <v>17.931999999999999</v>
      </c>
      <c r="AO136">
        <v>9</v>
      </c>
      <c r="AQ136">
        <v>17.831</v>
      </c>
      <c r="AR136">
        <v>18</v>
      </c>
      <c r="AS136">
        <v>17.881</v>
      </c>
      <c r="AT136">
        <v>28</v>
      </c>
      <c r="AU136">
        <v>17.931999999999999</v>
      </c>
      <c r="AV136">
        <v>30</v>
      </c>
      <c r="AX136">
        <v>17.831</v>
      </c>
      <c r="AY136">
        <v>10</v>
      </c>
      <c r="AZ136">
        <v>17.881</v>
      </c>
      <c r="BA136">
        <v>11</v>
      </c>
      <c r="BB136">
        <v>17.931999999999999</v>
      </c>
      <c r="BC136">
        <v>8</v>
      </c>
      <c r="BE136">
        <v>17.831</v>
      </c>
      <c r="BF136">
        <v>52</v>
      </c>
      <c r="BG136">
        <v>17.881</v>
      </c>
      <c r="BH136">
        <v>71</v>
      </c>
      <c r="BI136">
        <v>17.931999999999999</v>
      </c>
      <c r="BJ136">
        <v>90</v>
      </c>
    </row>
    <row r="137" spans="1:62" x14ac:dyDescent="0.2">
      <c r="A137">
        <v>17.983000000000001</v>
      </c>
      <c r="B137">
        <v>57</v>
      </c>
      <c r="C137">
        <v>18.033999999999999</v>
      </c>
      <c r="D137">
        <v>104</v>
      </c>
      <c r="E137">
        <v>18.085000000000001</v>
      </c>
      <c r="F137">
        <v>50</v>
      </c>
      <c r="H137">
        <v>17.983000000000001</v>
      </c>
      <c r="I137">
        <v>30</v>
      </c>
      <c r="J137">
        <v>18.033999999999999</v>
      </c>
      <c r="K137">
        <v>18</v>
      </c>
      <c r="L137">
        <v>18.085000000000001</v>
      </c>
      <c r="M137">
        <v>19</v>
      </c>
      <c r="O137">
        <v>17.983000000000001</v>
      </c>
      <c r="P137">
        <v>0.53</v>
      </c>
      <c r="Q137">
        <v>18.033999999999999</v>
      </c>
      <c r="R137">
        <v>0.66</v>
      </c>
      <c r="S137">
        <v>18.085000000000001</v>
      </c>
      <c r="T137">
        <v>0.56999999999999995</v>
      </c>
      <c r="V137">
        <v>17.983000000000001</v>
      </c>
      <c r="W137">
        <v>7940</v>
      </c>
      <c r="X137">
        <v>18.033999999999999</v>
      </c>
      <c r="Y137">
        <v>6840</v>
      </c>
      <c r="Z137">
        <v>18.085000000000001</v>
      </c>
      <c r="AA137">
        <v>6940</v>
      </c>
      <c r="AC137">
        <v>17.983000000000001</v>
      </c>
      <c r="AD137">
        <v>7</v>
      </c>
      <c r="AE137">
        <v>18.033999999999999</v>
      </c>
      <c r="AF137">
        <v>9</v>
      </c>
      <c r="AG137">
        <v>18.085000000000001</v>
      </c>
      <c r="AH137">
        <v>8</v>
      </c>
      <c r="AJ137">
        <v>17.983000000000001</v>
      </c>
      <c r="AK137">
        <v>12</v>
      </c>
      <c r="AL137">
        <v>18.033999999999999</v>
      </c>
      <c r="AM137">
        <v>13</v>
      </c>
      <c r="AN137">
        <v>18.085000000000001</v>
      </c>
      <c r="AO137">
        <v>10</v>
      </c>
      <c r="AQ137">
        <v>17.983000000000001</v>
      </c>
      <c r="AR137">
        <v>30</v>
      </c>
      <c r="AS137">
        <v>18.033999999999999</v>
      </c>
      <c r="AT137">
        <v>25</v>
      </c>
      <c r="AU137">
        <v>18.085000000000001</v>
      </c>
      <c r="AV137">
        <v>24</v>
      </c>
      <c r="AX137">
        <v>17.983000000000001</v>
      </c>
      <c r="AY137">
        <v>9</v>
      </c>
      <c r="AZ137">
        <v>18.033999999999999</v>
      </c>
      <c r="BA137">
        <v>9</v>
      </c>
      <c r="BB137">
        <v>18.085000000000001</v>
      </c>
      <c r="BC137">
        <v>9</v>
      </c>
      <c r="BE137">
        <v>17.983000000000001</v>
      </c>
      <c r="BF137">
        <v>74</v>
      </c>
      <c r="BG137">
        <v>18.033999999999999</v>
      </c>
      <c r="BH137">
        <v>77</v>
      </c>
      <c r="BI137">
        <v>18.085000000000001</v>
      </c>
      <c r="BJ137">
        <v>93</v>
      </c>
    </row>
    <row r="138" spans="1:62" x14ac:dyDescent="0.2">
      <c r="A138">
        <v>18.135999999999999</v>
      </c>
      <c r="B138">
        <v>74</v>
      </c>
      <c r="C138">
        <v>18.187000000000001</v>
      </c>
      <c r="D138">
        <v>33</v>
      </c>
      <c r="E138">
        <v>18.238</v>
      </c>
      <c r="F138">
        <v>50</v>
      </c>
      <c r="H138">
        <v>18.135999999999999</v>
      </c>
      <c r="I138">
        <v>20</v>
      </c>
      <c r="J138">
        <v>18.187000000000001</v>
      </c>
      <c r="K138">
        <v>22</v>
      </c>
      <c r="L138">
        <v>18.238</v>
      </c>
      <c r="M138">
        <v>47</v>
      </c>
      <c r="O138">
        <v>18.135999999999999</v>
      </c>
      <c r="P138">
        <v>0.47</v>
      </c>
      <c r="Q138">
        <v>18.187000000000001</v>
      </c>
      <c r="R138">
        <v>0.47</v>
      </c>
      <c r="S138">
        <v>18.238</v>
      </c>
      <c r="T138">
        <v>0.43</v>
      </c>
      <c r="V138">
        <v>18.135999999999999</v>
      </c>
      <c r="W138">
        <v>3440</v>
      </c>
      <c r="X138">
        <v>18.187000000000001</v>
      </c>
      <c r="Y138">
        <v>3840</v>
      </c>
      <c r="Z138">
        <v>18.238</v>
      </c>
      <c r="AA138">
        <v>9040</v>
      </c>
      <c r="AC138">
        <v>18.135999999999999</v>
      </c>
      <c r="AD138">
        <v>5</v>
      </c>
      <c r="AE138">
        <v>18.187000000000001</v>
      </c>
      <c r="AF138">
        <v>2</v>
      </c>
      <c r="AG138">
        <v>18.238</v>
      </c>
      <c r="AH138">
        <v>6</v>
      </c>
      <c r="AJ138">
        <v>18.135999999999999</v>
      </c>
      <c r="AK138">
        <v>15</v>
      </c>
      <c r="AL138">
        <v>18.187000000000001</v>
      </c>
      <c r="AM138">
        <v>14</v>
      </c>
      <c r="AN138">
        <v>18.238</v>
      </c>
      <c r="AO138">
        <v>21</v>
      </c>
      <c r="AQ138">
        <v>18.135999999999999</v>
      </c>
      <c r="AR138">
        <v>17</v>
      </c>
      <c r="AS138">
        <v>18.187000000000001</v>
      </c>
      <c r="AT138">
        <v>21</v>
      </c>
      <c r="AU138">
        <v>18.238</v>
      </c>
      <c r="AV138">
        <v>56</v>
      </c>
      <c r="AX138">
        <v>18.135999999999999</v>
      </c>
      <c r="AY138">
        <v>11</v>
      </c>
      <c r="AZ138">
        <v>18.187000000000001</v>
      </c>
      <c r="BA138">
        <v>7</v>
      </c>
      <c r="BB138">
        <v>18.238</v>
      </c>
      <c r="BC138">
        <v>4</v>
      </c>
      <c r="BE138">
        <v>18.135999999999999</v>
      </c>
      <c r="BF138">
        <v>95</v>
      </c>
      <c r="BG138">
        <v>18.187000000000001</v>
      </c>
      <c r="BH138">
        <v>90</v>
      </c>
      <c r="BI138">
        <v>18.238</v>
      </c>
      <c r="BJ138">
        <v>125</v>
      </c>
    </row>
    <row r="139" spans="1:62" x14ac:dyDescent="0.2">
      <c r="A139">
        <v>18.289000000000001</v>
      </c>
      <c r="B139">
        <v>22</v>
      </c>
      <c r="C139">
        <v>18.34</v>
      </c>
      <c r="D139">
        <v>27</v>
      </c>
      <c r="E139">
        <v>18.39</v>
      </c>
      <c r="F139">
        <v>18</v>
      </c>
      <c r="H139">
        <v>18.289000000000001</v>
      </c>
      <c r="I139">
        <v>10</v>
      </c>
      <c r="J139">
        <v>18.34</v>
      </c>
      <c r="K139">
        <v>6</v>
      </c>
      <c r="L139">
        <v>18.39</v>
      </c>
      <c r="M139">
        <v>3</v>
      </c>
      <c r="O139">
        <v>18.289000000000001</v>
      </c>
      <c r="P139">
        <v>0.48</v>
      </c>
      <c r="Q139">
        <v>18.34</v>
      </c>
      <c r="R139">
        <v>0.47</v>
      </c>
      <c r="S139">
        <v>18.39</v>
      </c>
      <c r="T139">
        <v>0.4</v>
      </c>
      <c r="V139">
        <v>18.289000000000001</v>
      </c>
      <c r="W139">
        <v>2340</v>
      </c>
      <c r="X139">
        <v>18.34</v>
      </c>
      <c r="Y139">
        <v>4940</v>
      </c>
      <c r="Z139">
        <v>18.39</v>
      </c>
      <c r="AA139">
        <v>7940</v>
      </c>
      <c r="AC139">
        <v>18.289000000000001</v>
      </c>
      <c r="AD139">
        <v>7</v>
      </c>
      <c r="AE139">
        <v>18.34</v>
      </c>
      <c r="AF139">
        <v>5</v>
      </c>
      <c r="AG139">
        <v>18.39</v>
      </c>
      <c r="AH139">
        <v>6</v>
      </c>
      <c r="AJ139">
        <v>18.289000000000001</v>
      </c>
      <c r="AK139">
        <v>3</v>
      </c>
      <c r="AL139">
        <v>18.34</v>
      </c>
      <c r="AM139">
        <v>5</v>
      </c>
      <c r="AN139">
        <v>18.39</v>
      </c>
      <c r="AO139">
        <v>3</v>
      </c>
      <c r="AQ139">
        <v>18.289000000000001</v>
      </c>
      <c r="AR139">
        <v>11</v>
      </c>
      <c r="AS139">
        <v>18.34</v>
      </c>
      <c r="AT139">
        <v>8</v>
      </c>
      <c r="AU139">
        <v>18.39</v>
      </c>
      <c r="AV139">
        <v>4</v>
      </c>
      <c r="AX139">
        <v>18.289000000000001</v>
      </c>
      <c r="AY139">
        <v>5</v>
      </c>
      <c r="AZ139">
        <v>18.34</v>
      </c>
      <c r="BA139">
        <v>8</v>
      </c>
      <c r="BB139">
        <v>18.39</v>
      </c>
      <c r="BC139">
        <v>8</v>
      </c>
      <c r="BE139">
        <v>18.289000000000001</v>
      </c>
      <c r="BF139">
        <v>41</v>
      </c>
      <c r="BG139">
        <v>18.34</v>
      </c>
      <c r="BH139">
        <v>66</v>
      </c>
      <c r="BI139">
        <v>18.39</v>
      </c>
      <c r="BJ139">
        <v>25</v>
      </c>
    </row>
    <row r="140" spans="1:62" x14ac:dyDescent="0.2">
      <c r="A140">
        <v>18.440999999999999</v>
      </c>
      <c r="B140">
        <v>50</v>
      </c>
      <c r="C140">
        <v>18.492000000000001</v>
      </c>
      <c r="D140">
        <v>28</v>
      </c>
      <c r="E140">
        <v>18.542999999999999</v>
      </c>
      <c r="F140">
        <v>35</v>
      </c>
      <c r="H140">
        <v>18.440999999999999</v>
      </c>
      <c r="I140">
        <v>21</v>
      </c>
      <c r="J140">
        <v>18.492000000000001</v>
      </c>
      <c r="K140">
        <v>45</v>
      </c>
      <c r="L140">
        <v>18.542999999999999</v>
      </c>
      <c r="M140">
        <v>57</v>
      </c>
      <c r="O140">
        <v>18.440999999999999</v>
      </c>
      <c r="P140">
        <v>0.56000000000000005</v>
      </c>
      <c r="Q140">
        <v>18.492000000000001</v>
      </c>
      <c r="R140">
        <v>0.49</v>
      </c>
      <c r="S140">
        <v>18.542999999999999</v>
      </c>
      <c r="T140">
        <v>0.43</v>
      </c>
      <c r="V140">
        <v>18.440999999999999</v>
      </c>
      <c r="W140">
        <v>4140</v>
      </c>
      <c r="X140">
        <v>18.492000000000001</v>
      </c>
      <c r="Y140">
        <v>3940</v>
      </c>
      <c r="Z140">
        <v>18.542999999999999</v>
      </c>
      <c r="AA140">
        <v>3340</v>
      </c>
      <c r="AC140">
        <v>18.440999999999999</v>
      </c>
      <c r="AD140">
        <v>6</v>
      </c>
      <c r="AE140">
        <v>18.492000000000001</v>
      </c>
      <c r="AF140">
        <v>7</v>
      </c>
      <c r="AG140">
        <v>18.542999999999999</v>
      </c>
      <c r="AH140">
        <v>9</v>
      </c>
      <c r="AJ140">
        <v>18.440999999999999</v>
      </c>
      <c r="AK140">
        <v>7</v>
      </c>
      <c r="AL140">
        <v>18.492000000000001</v>
      </c>
      <c r="AM140">
        <v>13</v>
      </c>
      <c r="AN140">
        <v>18.542999999999999</v>
      </c>
      <c r="AO140">
        <v>20</v>
      </c>
      <c r="AQ140">
        <v>18.440999999999999</v>
      </c>
      <c r="AR140">
        <v>20</v>
      </c>
      <c r="AS140">
        <v>18.492000000000001</v>
      </c>
      <c r="AT140">
        <v>40</v>
      </c>
      <c r="AU140">
        <v>18.542999999999999</v>
      </c>
      <c r="AV140">
        <v>82</v>
      </c>
      <c r="AX140">
        <v>18.440999999999999</v>
      </c>
      <c r="AY140">
        <v>12</v>
      </c>
      <c r="AZ140">
        <v>18.492000000000001</v>
      </c>
      <c r="BA140">
        <v>10</v>
      </c>
      <c r="BB140">
        <v>18.542999999999999</v>
      </c>
      <c r="BC140">
        <v>6</v>
      </c>
      <c r="BE140">
        <v>18.440999999999999</v>
      </c>
      <c r="BF140">
        <v>47</v>
      </c>
      <c r="BG140">
        <v>18.492000000000001</v>
      </c>
      <c r="BH140">
        <v>47</v>
      </c>
      <c r="BI140">
        <v>18.542999999999999</v>
      </c>
      <c r="BJ140">
        <v>90</v>
      </c>
    </row>
    <row r="141" spans="1:62" x14ac:dyDescent="0.2">
      <c r="A141">
        <v>18.581</v>
      </c>
      <c r="B141">
        <v>27</v>
      </c>
      <c r="C141">
        <v>18.617999999999999</v>
      </c>
      <c r="D141">
        <v>16</v>
      </c>
      <c r="E141">
        <v>18.655999999999999</v>
      </c>
      <c r="F141">
        <v>12</v>
      </c>
      <c r="H141">
        <v>18.581</v>
      </c>
      <c r="I141">
        <v>20</v>
      </c>
      <c r="J141">
        <v>18.617999999999999</v>
      </c>
      <c r="K141">
        <v>8</v>
      </c>
      <c r="L141">
        <v>18.655999999999999</v>
      </c>
      <c r="M141">
        <v>6</v>
      </c>
      <c r="O141">
        <v>18.581</v>
      </c>
      <c r="P141">
        <v>0.6</v>
      </c>
      <c r="Q141">
        <v>18.617999999999999</v>
      </c>
      <c r="R141">
        <v>0.65</v>
      </c>
      <c r="S141">
        <v>18.655999999999999</v>
      </c>
      <c r="T141">
        <v>0.6</v>
      </c>
      <c r="V141">
        <v>18.581</v>
      </c>
      <c r="W141">
        <v>6240</v>
      </c>
      <c r="X141">
        <v>18.617999999999999</v>
      </c>
      <c r="Y141">
        <v>6040</v>
      </c>
      <c r="Z141">
        <v>18.655999999999999</v>
      </c>
      <c r="AA141">
        <v>5540</v>
      </c>
      <c r="AC141">
        <v>18.581</v>
      </c>
      <c r="AD141">
        <v>10</v>
      </c>
      <c r="AE141">
        <v>18.617999999999999</v>
      </c>
      <c r="AF141">
        <v>6</v>
      </c>
      <c r="AG141">
        <v>18.655999999999999</v>
      </c>
      <c r="AH141">
        <v>5</v>
      </c>
      <c r="AJ141">
        <v>18.581</v>
      </c>
      <c r="AK141">
        <v>5</v>
      </c>
      <c r="AL141">
        <v>18.617999999999999</v>
      </c>
      <c r="AM141">
        <v>3</v>
      </c>
      <c r="AN141">
        <v>18.655999999999999</v>
      </c>
      <c r="AO141">
        <v>4</v>
      </c>
      <c r="AQ141">
        <v>18.581</v>
      </c>
      <c r="AR141">
        <v>30</v>
      </c>
      <c r="AS141">
        <v>18.617999999999999</v>
      </c>
      <c r="AT141">
        <v>12</v>
      </c>
      <c r="AU141">
        <v>18.655999999999999</v>
      </c>
      <c r="AV141">
        <v>9</v>
      </c>
      <c r="AX141">
        <v>18.581</v>
      </c>
      <c r="AY141">
        <v>9</v>
      </c>
      <c r="AZ141">
        <v>18.617999999999999</v>
      </c>
      <c r="BA141">
        <v>10</v>
      </c>
      <c r="BB141">
        <v>18.655999999999999</v>
      </c>
      <c r="BC141">
        <v>10</v>
      </c>
      <c r="BE141">
        <v>18.581</v>
      </c>
      <c r="BF141">
        <v>49</v>
      </c>
      <c r="BG141">
        <v>18.617999999999999</v>
      </c>
      <c r="BH141">
        <v>39</v>
      </c>
      <c r="BI141">
        <v>18.655999999999999</v>
      </c>
      <c r="BJ141">
        <v>41</v>
      </c>
    </row>
    <row r="142" spans="1:62" x14ac:dyDescent="0.2">
      <c r="A142">
        <v>18.693000000000001</v>
      </c>
      <c r="B142">
        <v>46</v>
      </c>
      <c r="C142">
        <v>18.731000000000002</v>
      </c>
      <c r="D142">
        <v>67</v>
      </c>
      <c r="E142">
        <v>18.768000000000001</v>
      </c>
      <c r="F142">
        <v>29</v>
      </c>
      <c r="H142">
        <v>18.693000000000001</v>
      </c>
      <c r="I142">
        <v>19</v>
      </c>
      <c r="J142">
        <v>18.731000000000002</v>
      </c>
      <c r="K142">
        <v>24</v>
      </c>
      <c r="L142">
        <v>18.768000000000001</v>
      </c>
      <c r="M142">
        <v>4</v>
      </c>
      <c r="O142">
        <v>18.693000000000001</v>
      </c>
      <c r="P142">
        <v>0.76</v>
      </c>
      <c r="Q142">
        <v>18.731000000000002</v>
      </c>
      <c r="R142">
        <v>0.7</v>
      </c>
      <c r="S142">
        <v>18.768000000000001</v>
      </c>
      <c r="T142">
        <v>0.7</v>
      </c>
      <c r="V142">
        <v>18.693000000000001</v>
      </c>
      <c r="W142">
        <v>3640</v>
      </c>
      <c r="X142">
        <v>18.731000000000002</v>
      </c>
      <c r="Y142">
        <v>5440</v>
      </c>
      <c r="Z142">
        <v>18.768000000000001</v>
      </c>
      <c r="AA142">
        <v>3240</v>
      </c>
      <c r="AC142">
        <v>18.693000000000001</v>
      </c>
      <c r="AD142">
        <v>6</v>
      </c>
      <c r="AE142">
        <v>18.731000000000002</v>
      </c>
      <c r="AF142">
        <v>7</v>
      </c>
      <c r="AG142">
        <v>18.768000000000001</v>
      </c>
      <c r="AH142">
        <v>3</v>
      </c>
      <c r="AJ142">
        <v>18.693000000000001</v>
      </c>
      <c r="AK142">
        <v>10</v>
      </c>
      <c r="AL142">
        <v>18.731000000000002</v>
      </c>
      <c r="AM142">
        <v>11</v>
      </c>
      <c r="AN142">
        <v>18.768000000000001</v>
      </c>
      <c r="AO142">
        <v>5</v>
      </c>
      <c r="AQ142">
        <v>18.693000000000001</v>
      </c>
      <c r="AR142">
        <v>31</v>
      </c>
      <c r="AS142">
        <v>18.731000000000002</v>
      </c>
      <c r="AT142">
        <v>32</v>
      </c>
      <c r="AU142">
        <v>18.768000000000001</v>
      </c>
      <c r="AV142">
        <v>4</v>
      </c>
      <c r="AX142">
        <v>18.693000000000001</v>
      </c>
      <c r="AY142">
        <v>9</v>
      </c>
      <c r="AZ142">
        <v>18.731000000000002</v>
      </c>
      <c r="BA142">
        <v>22</v>
      </c>
      <c r="BB142">
        <v>18.768000000000001</v>
      </c>
      <c r="BC142">
        <v>10</v>
      </c>
      <c r="BE142">
        <v>18.693000000000001</v>
      </c>
      <c r="BF142">
        <v>39</v>
      </c>
      <c r="BG142">
        <v>18.731000000000002</v>
      </c>
      <c r="BH142">
        <v>44</v>
      </c>
      <c r="BI142">
        <v>18.768000000000001</v>
      </c>
      <c r="BJ142">
        <v>30</v>
      </c>
    </row>
    <row r="143" spans="1:62" x14ac:dyDescent="0.2">
      <c r="A143">
        <v>18.806000000000001</v>
      </c>
      <c r="B143">
        <v>34</v>
      </c>
      <c r="C143">
        <v>18.843</v>
      </c>
      <c r="D143">
        <v>49</v>
      </c>
      <c r="E143">
        <v>18.881</v>
      </c>
      <c r="F143">
        <v>148</v>
      </c>
      <c r="H143">
        <v>18.806000000000001</v>
      </c>
      <c r="I143">
        <v>10</v>
      </c>
      <c r="J143">
        <v>18.843</v>
      </c>
      <c r="K143">
        <v>24</v>
      </c>
      <c r="L143">
        <v>18.881</v>
      </c>
      <c r="M143">
        <v>17</v>
      </c>
      <c r="O143">
        <v>18.806000000000001</v>
      </c>
      <c r="P143">
        <v>0.65</v>
      </c>
      <c r="Q143">
        <v>18.843</v>
      </c>
      <c r="R143">
        <v>0.63</v>
      </c>
      <c r="S143">
        <v>18.881</v>
      </c>
      <c r="T143">
        <v>0.66</v>
      </c>
      <c r="V143">
        <v>18.806000000000001</v>
      </c>
      <c r="W143">
        <v>4440</v>
      </c>
      <c r="X143">
        <v>18.843</v>
      </c>
      <c r="Y143">
        <v>4640</v>
      </c>
      <c r="Z143">
        <v>18.881</v>
      </c>
      <c r="AA143">
        <v>5040</v>
      </c>
      <c r="AC143">
        <v>18.806000000000001</v>
      </c>
      <c r="AD143">
        <v>3</v>
      </c>
      <c r="AE143">
        <v>18.843</v>
      </c>
      <c r="AF143">
        <v>7</v>
      </c>
      <c r="AG143">
        <v>18.881</v>
      </c>
      <c r="AH143">
        <v>6</v>
      </c>
      <c r="AJ143">
        <v>18.806000000000001</v>
      </c>
      <c r="AK143">
        <v>6</v>
      </c>
      <c r="AL143">
        <v>18.843</v>
      </c>
      <c r="AM143">
        <v>14</v>
      </c>
      <c r="AN143">
        <v>18.881</v>
      </c>
      <c r="AO143">
        <v>24</v>
      </c>
      <c r="AQ143">
        <v>18.806000000000001</v>
      </c>
      <c r="AR143">
        <v>3</v>
      </c>
      <c r="AS143">
        <v>18.843</v>
      </c>
      <c r="AT143">
        <v>27</v>
      </c>
      <c r="AU143">
        <v>18.881</v>
      </c>
      <c r="AV143">
        <v>23</v>
      </c>
      <c r="AX143">
        <v>18.806000000000001</v>
      </c>
      <c r="AY143">
        <v>9</v>
      </c>
      <c r="AZ143">
        <v>18.843</v>
      </c>
      <c r="BA143">
        <v>6</v>
      </c>
      <c r="BB143">
        <v>18.881</v>
      </c>
      <c r="BC143">
        <v>11</v>
      </c>
      <c r="BE143">
        <v>18.806000000000001</v>
      </c>
      <c r="BF143">
        <v>49</v>
      </c>
      <c r="BG143">
        <v>18.843</v>
      </c>
      <c r="BH143">
        <v>101</v>
      </c>
      <c r="BI143">
        <v>18.881</v>
      </c>
      <c r="BJ143">
        <v>58</v>
      </c>
    </row>
    <row r="144" spans="1:62" x14ac:dyDescent="0.2">
      <c r="A144">
        <v>18.917999999999999</v>
      </c>
      <c r="B144">
        <v>84</v>
      </c>
      <c r="C144">
        <v>18.956</v>
      </c>
      <c r="D144">
        <v>17</v>
      </c>
      <c r="E144">
        <v>18.992999999999999</v>
      </c>
      <c r="F144">
        <v>32</v>
      </c>
      <c r="H144">
        <v>18.917999999999999</v>
      </c>
      <c r="I144">
        <v>11</v>
      </c>
      <c r="J144">
        <v>18.956</v>
      </c>
      <c r="K144">
        <v>6</v>
      </c>
      <c r="L144">
        <v>18.992999999999999</v>
      </c>
      <c r="M144">
        <v>14</v>
      </c>
      <c r="O144">
        <v>18.917999999999999</v>
      </c>
      <c r="P144">
        <v>0.62</v>
      </c>
      <c r="Q144">
        <v>18.956</v>
      </c>
      <c r="R144">
        <v>0.55000000000000004</v>
      </c>
      <c r="S144">
        <v>18.992999999999999</v>
      </c>
      <c r="T144">
        <v>0.56000000000000005</v>
      </c>
      <c r="V144">
        <v>18.917999999999999</v>
      </c>
      <c r="W144">
        <v>6540</v>
      </c>
      <c r="X144">
        <v>18.956</v>
      </c>
      <c r="Y144">
        <v>4040</v>
      </c>
      <c r="Z144">
        <v>18.992999999999999</v>
      </c>
      <c r="AA144">
        <v>7040</v>
      </c>
      <c r="AC144">
        <v>18.917999999999999</v>
      </c>
      <c r="AD144">
        <v>4</v>
      </c>
      <c r="AE144">
        <v>18.956</v>
      </c>
      <c r="AF144">
        <v>6</v>
      </c>
      <c r="AG144">
        <v>18.992999999999999</v>
      </c>
      <c r="AH144">
        <v>10</v>
      </c>
      <c r="AJ144">
        <v>18.917999999999999</v>
      </c>
      <c r="AK144">
        <v>8</v>
      </c>
      <c r="AL144">
        <v>18.956</v>
      </c>
      <c r="AM144">
        <v>3</v>
      </c>
      <c r="AN144">
        <v>18.992999999999999</v>
      </c>
      <c r="AO144">
        <v>8</v>
      </c>
      <c r="AQ144">
        <v>18.917999999999999</v>
      </c>
      <c r="AR144">
        <v>6</v>
      </c>
      <c r="AS144">
        <v>18.956</v>
      </c>
      <c r="AT144">
        <v>7</v>
      </c>
      <c r="AU144">
        <v>18.992999999999999</v>
      </c>
      <c r="AV144">
        <v>9</v>
      </c>
      <c r="AX144">
        <v>18.917999999999999</v>
      </c>
      <c r="AY144">
        <v>12</v>
      </c>
      <c r="AZ144">
        <v>18.956</v>
      </c>
      <c r="BA144">
        <v>13</v>
      </c>
      <c r="BB144">
        <v>18.992999999999999</v>
      </c>
      <c r="BC144">
        <v>16</v>
      </c>
      <c r="BE144">
        <v>18.917999999999999</v>
      </c>
      <c r="BF144">
        <v>55</v>
      </c>
      <c r="BG144">
        <v>18.956</v>
      </c>
      <c r="BH144">
        <v>58</v>
      </c>
      <c r="BI144">
        <v>18.992999999999999</v>
      </c>
      <c r="BJ144">
        <v>98</v>
      </c>
    </row>
    <row r="145" spans="1:62" x14ac:dyDescent="0.2">
      <c r="A145">
        <v>19.030999999999999</v>
      </c>
      <c r="B145">
        <v>91</v>
      </c>
      <c r="C145">
        <v>19.068999999999999</v>
      </c>
      <c r="D145">
        <v>39</v>
      </c>
      <c r="E145">
        <v>19.106999999999999</v>
      </c>
      <c r="F145">
        <v>59</v>
      </c>
      <c r="H145">
        <v>19.030999999999999</v>
      </c>
      <c r="I145">
        <v>43</v>
      </c>
      <c r="J145">
        <v>19.068999999999999</v>
      </c>
      <c r="K145">
        <v>26</v>
      </c>
      <c r="L145">
        <v>19.106999999999999</v>
      </c>
      <c r="M145">
        <v>24</v>
      </c>
      <c r="O145">
        <v>19.030999999999999</v>
      </c>
      <c r="P145">
        <v>0.65</v>
      </c>
      <c r="Q145">
        <v>19.068999999999999</v>
      </c>
      <c r="R145">
        <v>0.64</v>
      </c>
      <c r="S145">
        <v>19.106999999999999</v>
      </c>
      <c r="T145">
        <v>0.48</v>
      </c>
      <c r="V145">
        <v>19.030999999999999</v>
      </c>
      <c r="W145">
        <v>6640</v>
      </c>
      <c r="X145">
        <v>19.068999999999999</v>
      </c>
      <c r="Y145">
        <v>2740</v>
      </c>
      <c r="Z145">
        <v>19.106999999999999</v>
      </c>
      <c r="AA145">
        <v>4040</v>
      </c>
      <c r="AC145">
        <v>19.030999999999999</v>
      </c>
      <c r="AD145">
        <v>12</v>
      </c>
      <c r="AE145">
        <v>19.068999999999999</v>
      </c>
      <c r="AF145">
        <v>9</v>
      </c>
      <c r="AG145">
        <v>19.106999999999999</v>
      </c>
      <c r="AH145">
        <v>12</v>
      </c>
      <c r="AJ145">
        <v>19.030999999999999</v>
      </c>
      <c r="AK145">
        <v>19</v>
      </c>
      <c r="AL145">
        <v>19.068999999999999</v>
      </c>
      <c r="AM145">
        <v>12</v>
      </c>
      <c r="AN145">
        <v>19.106999999999999</v>
      </c>
      <c r="AO145">
        <v>14</v>
      </c>
      <c r="AQ145">
        <v>19.030999999999999</v>
      </c>
      <c r="AR145">
        <v>40</v>
      </c>
      <c r="AS145">
        <v>19.068999999999999</v>
      </c>
      <c r="AT145">
        <v>23</v>
      </c>
      <c r="AU145">
        <v>19.106999999999999</v>
      </c>
      <c r="AV145">
        <v>45</v>
      </c>
      <c r="AX145">
        <v>19.030999999999999</v>
      </c>
      <c r="AY145">
        <v>13</v>
      </c>
      <c r="AZ145">
        <v>19.068999999999999</v>
      </c>
      <c r="BA145">
        <v>7</v>
      </c>
      <c r="BB145">
        <v>19.106999999999999</v>
      </c>
      <c r="BC145">
        <v>5</v>
      </c>
      <c r="BE145">
        <v>19.030999999999999</v>
      </c>
      <c r="BF145">
        <v>128</v>
      </c>
      <c r="BG145">
        <v>19.068999999999999</v>
      </c>
      <c r="BH145">
        <v>49</v>
      </c>
      <c r="BI145">
        <v>19.106999999999999</v>
      </c>
      <c r="BJ145">
        <v>82</v>
      </c>
    </row>
    <row r="146" spans="1:62" x14ac:dyDescent="0.2">
      <c r="A146">
        <v>19.146000000000001</v>
      </c>
      <c r="B146">
        <v>33</v>
      </c>
      <c r="C146">
        <v>19.184000000000001</v>
      </c>
      <c r="D146">
        <v>19</v>
      </c>
      <c r="E146">
        <v>19.222000000000001</v>
      </c>
      <c r="F146">
        <v>25</v>
      </c>
      <c r="H146">
        <v>19.146000000000001</v>
      </c>
      <c r="I146">
        <v>11</v>
      </c>
      <c r="J146">
        <v>19.184000000000001</v>
      </c>
      <c r="K146">
        <v>5</v>
      </c>
      <c r="L146">
        <v>19.222000000000001</v>
      </c>
      <c r="M146">
        <v>7</v>
      </c>
      <c r="O146">
        <v>19.146000000000001</v>
      </c>
      <c r="P146">
        <v>0.69</v>
      </c>
      <c r="Q146">
        <v>19.184000000000001</v>
      </c>
      <c r="R146">
        <v>0.61</v>
      </c>
      <c r="S146">
        <v>19.222000000000001</v>
      </c>
      <c r="T146">
        <v>0.6</v>
      </c>
      <c r="V146">
        <v>19.146000000000001</v>
      </c>
      <c r="W146">
        <v>6140</v>
      </c>
      <c r="X146">
        <v>19.184000000000001</v>
      </c>
      <c r="Y146">
        <v>5640</v>
      </c>
      <c r="Z146">
        <v>19.222000000000001</v>
      </c>
      <c r="AA146">
        <v>7240</v>
      </c>
      <c r="AC146">
        <v>19.146000000000001</v>
      </c>
      <c r="AD146">
        <v>7</v>
      </c>
      <c r="AE146">
        <v>19.184000000000001</v>
      </c>
      <c r="AF146">
        <v>4</v>
      </c>
      <c r="AG146">
        <v>19.222000000000001</v>
      </c>
      <c r="AH146">
        <v>6</v>
      </c>
      <c r="AJ146">
        <v>19.146000000000001</v>
      </c>
      <c r="AK146">
        <v>4</v>
      </c>
      <c r="AL146">
        <v>19.184000000000001</v>
      </c>
      <c r="AM146">
        <v>3</v>
      </c>
      <c r="AN146">
        <v>19.222000000000001</v>
      </c>
      <c r="AO146">
        <v>3</v>
      </c>
      <c r="AQ146">
        <v>19.146000000000001</v>
      </c>
      <c r="AR146">
        <v>11</v>
      </c>
      <c r="AS146">
        <v>19.184000000000001</v>
      </c>
      <c r="AT146">
        <v>5</v>
      </c>
      <c r="AU146">
        <v>19.222000000000001</v>
      </c>
      <c r="AV146">
        <v>10</v>
      </c>
      <c r="AX146">
        <v>19.146000000000001</v>
      </c>
      <c r="AY146">
        <v>4</v>
      </c>
      <c r="AZ146">
        <v>19.184000000000001</v>
      </c>
      <c r="BA146">
        <v>7</v>
      </c>
      <c r="BB146">
        <v>19.222000000000001</v>
      </c>
      <c r="BC146">
        <v>7</v>
      </c>
      <c r="BE146">
        <v>19.146000000000001</v>
      </c>
      <c r="BF146">
        <v>41</v>
      </c>
      <c r="BG146">
        <v>19.184000000000001</v>
      </c>
      <c r="BH146">
        <v>36</v>
      </c>
      <c r="BI146">
        <v>19.222000000000001</v>
      </c>
      <c r="BJ146">
        <v>36</v>
      </c>
    </row>
    <row r="147" spans="1:62" x14ac:dyDescent="0.2">
      <c r="A147">
        <v>19.260000000000002</v>
      </c>
      <c r="B147">
        <v>11</v>
      </c>
      <c r="C147">
        <v>19.297999999999998</v>
      </c>
      <c r="D147">
        <v>28</v>
      </c>
      <c r="E147">
        <v>19.335999999999999</v>
      </c>
      <c r="F147">
        <v>51</v>
      </c>
      <c r="H147">
        <v>19.260000000000002</v>
      </c>
      <c r="I147">
        <v>5</v>
      </c>
      <c r="J147">
        <v>19.297999999999998</v>
      </c>
      <c r="K147">
        <v>10</v>
      </c>
      <c r="L147">
        <v>19.335999999999999</v>
      </c>
      <c r="M147">
        <v>52</v>
      </c>
      <c r="O147">
        <v>19.260000000000002</v>
      </c>
      <c r="P147">
        <v>0.66</v>
      </c>
      <c r="Q147">
        <v>19.297999999999998</v>
      </c>
      <c r="R147">
        <v>0.61</v>
      </c>
      <c r="S147">
        <v>19.335999999999999</v>
      </c>
      <c r="T147">
        <v>0.72</v>
      </c>
      <c r="V147">
        <v>19.260000000000002</v>
      </c>
      <c r="W147">
        <v>5140</v>
      </c>
      <c r="X147">
        <v>19.297999999999998</v>
      </c>
      <c r="Y147">
        <v>5440</v>
      </c>
      <c r="Z147">
        <v>19.335999999999999</v>
      </c>
      <c r="AA147">
        <v>6840</v>
      </c>
      <c r="AC147">
        <v>19.260000000000002</v>
      </c>
      <c r="AD147">
        <v>5</v>
      </c>
      <c r="AE147">
        <v>19.297999999999998</v>
      </c>
      <c r="AF147">
        <v>8</v>
      </c>
      <c r="AG147">
        <v>19.335999999999999</v>
      </c>
      <c r="AH147">
        <v>6</v>
      </c>
      <c r="AJ147">
        <v>19.260000000000002</v>
      </c>
      <c r="AK147">
        <v>2</v>
      </c>
      <c r="AL147">
        <v>19.297999999999998</v>
      </c>
      <c r="AM147">
        <v>9</v>
      </c>
      <c r="AN147">
        <v>19.335999999999999</v>
      </c>
      <c r="AO147">
        <v>22</v>
      </c>
      <c r="AQ147">
        <v>19.260000000000002</v>
      </c>
      <c r="AR147">
        <v>6</v>
      </c>
      <c r="AS147">
        <v>19.297999999999998</v>
      </c>
      <c r="AT147">
        <v>15</v>
      </c>
      <c r="AU147">
        <v>19.335999999999999</v>
      </c>
      <c r="AV147">
        <v>55</v>
      </c>
      <c r="AX147">
        <v>19.260000000000002</v>
      </c>
      <c r="AY147">
        <v>6</v>
      </c>
      <c r="AZ147">
        <v>19.297999999999998</v>
      </c>
      <c r="BA147">
        <v>9</v>
      </c>
      <c r="BB147">
        <v>19.335999999999999</v>
      </c>
      <c r="BC147">
        <v>6</v>
      </c>
      <c r="BE147">
        <v>19.260000000000002</v>
      </c>
      <c r="BF147">
        <v>41</v>
      </c>
      <c r="BG147">
        <v>19.297999999999998</v>
      </c>
      <c r="BH147">
        <v>93</v>
      </c>
      <c r="BI147">
        <v>19.335999999999999</v>
      </c>
      <c r="BJ147">
        <v>171</v>
      </c>
    </row>
    <row r="148" spans="1:62" x14ac:dyDescent="0.2">
      <c r="A148">
        <v>19.373999999999999</v>
      </c>
      <c r="B148">
        <v>34</v>
      </c>
      <c r="C148">
        <v>19.411999999999999</v>
      </c>
      <c r="D148">
        <v>8</v>
      </c>
      <c r="E148">
        <v>19.45</v>
      </c>
      <c r="F148">
        <v>18</v>
      </c>
      <c r="H148">
        <v>19.373999999999999</v>
      </c>
      <c r="I148">
        <v>32</v>
      </c>
      <c r="J148">
        <v>19.411999999999999</v>
      </c>
      <c r="K148">
        <v>1</v>
      </c>
      <c r="L148">
        <v>19.45</v>
      </c>
      <c r="M148">
        <v>10</v>
      </c>
      <c r="O148">
        <v>19.373999999999999</v>
      </c>
      <c r="P148">
        <v>0.53</v>
      </c>
      <c r="Q148">
        <v>19.411999999999999</v>
      </c>
      <c r="R148">
        <v>0.64</v>
      </c>
      <c r="S148">
        <v>19.45</v>
      </c>
      <c r="T148">
        <v>0.69</v>
      </c>
      <c r="V148">
        <v>19.373999999999999</v>
      </c>
      <c r="W148">
        <v>8640</v>
      </c>
      <c r="X148">
        <v>19.411999999999999</v>
      </c>
      <c r="Y148">
        <v>10940</v>
      </c>
      <c r="Z148">
        <v>19.45</v>
      </c>
      <c r="AA148">
        <v>6040</v>
      </c>
      <c r="AC148">
        <v>19.373999999999999</v>
      </c>
      <c r="AD148">
        <v>6</v>
      </c>
      <c r="AE148">
        <v>19.411999999999999</v>
      </c>
      <c r="AF148">
        <v>4</v>
      </c>
      <c r="AG148">
        <v>19.45</v>
      </c>
      <c r="AH148">
        <v>6</v>
      </c>
      <c r="AJ148">
        <v>19.373999999999999</v>
      </c>
      <c r="AK148">
        <v>9</v>
      </c>
      <c r="AL148">
        <v>19.411999999999999</v>
      </c>
      <c r="AM148">
        <v>2</v>
      </c>
      <c r="AN148">
        <v>19.45</v>
      </c>
      <c r="AO148">
        <v>4</v>
      </c>
      <c r="AQ148">
        <v>19.373999999999999</v>
      </c>
      <c r="AR148">
        <v>31</v>
      </c>
      <c r="AS148">
        <v>19.411999999999999</v>
      </c>
      <c r="AT148">
        <v>3</v>
      </c>
      <c r="AU148">
        <v>19.45</v>
      </c>
      <c r="AV148">
        <v>7</v>
      </c>
      <c r="AX148">
        <v>19.373999999999999</v>
      </c>
      <c r="AY148">
        <v>9</v>
      </c>
      <c r="AZ148">
        <v>19.411999999999999</v>
      </c>
      <c r="BA148">
        <v>5</v>
      </c>
      <c r="BB148">
        <v>19.45</v>
      </c>
      <c r="BC148">
        <v>16</v>
      </c>
      <c r="BE148">
        <v>19.373999999999999</v>
      </c>
      <c r="BF148">
        <v>71</v>
      </c>
      <c r="BG148">
        <v>19.411999999999999</v>
      </c>
      <c r="BH148">
        <v>33</v>
      </c>
      <c r="BI148">
        <v>19.45</v>
      </c>
      <c r="BJ148">
        <v>66</v>
      </c>
    </row>
    <row r="149" spans="1:62" x14ac:dyDescent="0.2">
      <c r="A149">
        <v>19.488</v>
      </c>
      <c r="B149">
        <v>29</v>
      </c>
      <c r="C149">
        <v>19.527000000000001</v>
      </c>
      <c r="D149">
        <v>52</v>
      </c>
      <c r="E149">
        <v>19.565000000000001</v>
      </c>
      <c r="F149">
        <v>27</v>
      </c>
      <c r="H149">
        <v>19.488</v>
      </c>
      <c r="I149">
        <v>8</v>
      </c>
      <c r="J149">
        <v>19.527000000000001</v>
      </c>
      <c r="K149">
        <v>78</v>
      </c>
      <c r="L149">
        <v>19.565000000000001</v>
      </c>
      <c r="M149">
        <v>34</v>
      </c>
      <c r="O149">
        <v>19.488</v>
      </c>
      <c r="P149">
        <v>0.47</v>
      </c>
      <c r="Q149">
        <v>19.527000000000001</v>
      </c>
      <c r="R149">
        <v>0.45</v>
      </c>
      <c r="S149">
        <v>19.565000000000001</v>
      </c>
      <c r="T149">
        <v>0.62</v>
      </c>
      <c r="V149">
        <v>19.488</v>
      </c>
      <c r="W149">
        <v>10440</v>
      </c>
      <c r="X149">
        <v>19.527000000000001</v>
      </c>
      <c r="Y149">
        <v>6740</v>
      </c>
      <c r="Z149">
        <v>19.565000000000001</v>
      </c>
      <c r="AA149">
        <v>4940</v>
      </c>
      <c r="AC149">
        <v>19.488</v>
      </c>
      <c r="AD149">
        <v>6</v>
      </c>
      <c r="AE149">
        <v>19.527000000000001</v>
      </c>
      <c r="AF149">
        <v>9</v>
      </c>
      <c r="AG149">
        <v>19.565000000000001</v>
      </c>
      <c r="AH149">
        <v>11</v>
      </c>
      <c r="AJ149">
        <v>19.488</v>
      </c>
      <c r="AK149">
        <v>6</v>
      </c>
      <c r="AL149">
        <v>19.527000000000001</v>
      </c>
      <c r="AM149">
        <v>16</v>
      </c>
      <c r="AN149">
        <v>19.565000000000001</v>
      </c>
      <c r="AO149">
        <v>12</v>
      </c>
      <c r="AQ149">
        <v>19.488</v>
      </c>
      <c r="AR149">
        <v>8</v>
      </c>
      <c r="AS149">
        <v>19.527000000000001</v>
      </c>
      <c r="AT149">
        <v>36</v>
      </c>
      <c r="AU149">
        <v>19.565000000000001</v>
      </c>
      <c r="AV149">
        <v>35</v>
      </c>
      <c r="AX149">
        <v>19.488</v>
      </c>
      <c r="AY149">
        <v>11</v>
      </c>
      <c r="AZ149">
        <v>19.527000000000001</v>
      </c>
      <c r="BA149">
        <v>7</v>
      </c>
      <c r="BB149">
        <v>19.565000000000001</v>
      </c>
      <c r="BC149">
        <v>4</v>
      </c>
      <c r="BE149">
        <v>19.488</v>
      </c>
      <c r="BF149">
        <v>74</v>
      </c>
      <c r="BG149">
        <v>19.527000000000001</v>
      </c>
      <c r="BH149">
        <v>120</v>
      </c>
      <c r="BI149">
        <v>19.565000000000001</v>
      </c>
      <c r="BJ149">
        <v>82</v>
      </c>
    </row>
    <row r="150" spans="1:62" x14ac:dyDescent="0.2">
      <c r="A150">
        <v>19.603000000000002</v>
      </c>
      <c r="B150">
        <v>25</v>
      </c>
      <c r="C150">
        <v>19.640999999999998</v>
      </c>
      <c r="D150">
        <v>31</v>
      </c>
      <c r="E150">
        <v>19.678999999999998</v>
      </c>
      <c r="F150">
        <v>23</v>
      </c>
      <c r="H150">
        <v>19.603000000000002</v>
      </c>
      <c r="I150">
        <v>23</v>
      </c>
      <c r="J150">
        <v>19.640999999999998</v>
      </c>
      <c r="K150">
        <v>4</v>
      </c>
      <c r="L150">
        <v>19.678999999999998</v>
      </c>
      <c r="M150">
        <v>7</v>
      </c>
      <c r="O150">
        <v>19.603000000000002</v>
      </c>
      <c r="P150">
        <v>0.68</v>
      </c>
      <c r="Q150">
        <v>19.640999999999998</v>
      </c>
      <c r="R150">
        <v>0.7</v>
      </c>
      <c r="S150">
        <v>19.678999999999998</v>
      </c>
      <c r="T150">
        <v>0.66</v>
      </c>
      <c r="V150">
        <v>19.603000000000002</v>
      </c>
      <c r="W150">
        <v>5940</v>
      </c>
      <c r="X150">
        <v>19.640999999999998</v>
      </c>
      <c r="Y150">
        <v>7140</v>
      </c>
      <c r="Z150">
        <v>19.678999999999998</v>
      </c>
      <c r="AA150">
        <v>7040</v>
      </c>
      <c r="AC150">
        <v>19.603000000000002</v>
      </c>
      <c r="AD150">
        <v>12</v>
      </c>
      <c r="AE150">
        <v>19.640999999999998</v>
      </c>
      <c r="AF150">
        <v>5</v>
      </c>
      <c r="AG150">
        <v>19.678999999999998</v>
      </c>
      <c r="AH150">
        <v>9</v>
      </c>
      <c r="AJ150">
        <v>19.603000000000002</v>
      </c>
      <c r="AK150">
        <v>9</v>
      </c>
      <c r="AL150">
        <v>19.640999999999998</v>
      </c>
      <c r="AM150">
        <v>6</v>
      </c>
      <c r="AN150">
        <v>19.678999999999998</v>
      </c>
      <c r="AO150">
        <v>9</v>
      </c>
      <c r="AQ150">
        <v>19.603000000000002</v>
      </c>
      <c r="AR150">
        <v>31</v>
      </c>
      <c r="AS150">
        <v>19.640999999999998</v>
      </c>
      <c r="AT150">
        <v>8</v>
      </c>
      <c r="AU150">
        <v>19.678999999999998</v>
      </c>
      <c r="AV150">
        <v>6</v>
      </c>
      <c r="AX150">
        <v>19.603000000000002</v>
      </c>
      <c r="AY150">
        <v>5</v>
      </c>
      <c r="AZ150">
        <v>19.640999999999998</v>
      </c>
      <c r="BA150">
        <v>7</v>
      </c>
      <c r="BB150">
        <v>19.678999999999998</v>
      </c>
      <c r="BC150">
        <v>11</v>
      </c>
      <c r="BE150">
        <v>19.603000000000002</v>
      </c>
      <c r="BF150">
        <v>85</v>
      </c>
      <c r="BG150">
        <v>19.640999999999998</v>
      </c>
      <c r="BH150">
        <v>36</v>
      </c>
      <c r="BI150">
        <v>19.678999999999998</v>
      </c>
      <c r="BJ150">
        <v>52</v>
      </c>
    </row>
    <row r="151" spans="1:62" x14ac:dyDescent="0.2">
      <c r="A151">
        <v>19.716999999999999</v>
      </c>
      <c r="B151">
        <v>18</v>
      </c>
      <c r="C151">
        <v>19.754999999999999</v>
      </c>
      <c r="D151">
        <v>40</v>
      </c>
      <c r="E151">
        <v>19.792999999999999</v>
      </c>
      <c r="F151">
        <v>65</v>
      </c>
      <c r="H151">
        <v>19.716999999999999</v>
      </c>
      <c r="I151">
        <v>6</v>
      </c>
      <c r="J151">
        <v>19.754999999999999</v>
      </c>
      <c r="K151">
        <v>13</v>
      </c>
      <c r="L151">
        <v>19.792999999999999</v>
      </c>
      <c r="M151">
        <v>26</v>
      </c>
      <c r="O151">
        <v>19.716999999999999</v>
      </c>
      <c r="P151">
        <v>0.46</v>
      </c>
      <c r="Q151">
        <v>19.754999999999999</v>
      </c>
      <c r="R151">
        <v>0.62</v>
      </c>
      <c r="S151">
        <v>19.792999999999999</v>
      </c>
      <c r="T151">
        <v>0.62</v>
      </c>
      <c r="V151">
        <v>19.716999999999999</v>
      </c>
      <c r="W151">
        <v>7840</v>
      </c>
      <c r="X151">
        <v>19.754999999999999</v>
      </c>
      <c r="Y151">
        <v>9340</v>
      </c>
      <c r="Z151">
        <v>19.792999999999999</v>
      </c>
      <c r="AA151">
        <v>9040</v>
      </c>
      <c r="AC151">
        <v>19.716999999999999</v>
      </c>
      <c r="AD151">
        <v>5</v>
      </c>
      <c r="AE151">
        <v>19.754999999999999</v>
      </c>
      <c r="AF151">
        <v>51</v>
      </c>
      <c r="AG151">
        <v>19.792999999999999</v>
      </c>
      <c r="AH151">
        <v>18</v>
      </c>
      <c r="AJ151">
        <v>19.716999999999999</v>
      </c>
      <c r="AK151">
        <v>3</v>
      </c>
      <c r="AL151">
        <v>19.754999999999999</v>
      </c>
      <c r="AM151">
        <v>18</v>
      </c>
      <c r="AN151">
        <v>19.792999999999999</v>
      </c>
      <c r="AO151">
        <v>19</v>
      </c>
      <c r="AQ151">
        <v>19.716999999999999</v>
      </c>
      <c r="AR151">
        <v>8</v>
      </c>
      <c r="AS151">
        <v>19.754999999999999</v>
      </c>
      <c r="AT151">
        <v>60</v>
      </c>
      <c r="AU151">
        <v>19.792999999999999</v>
      </c>
      <c r="AV151">
        <v>30</v>
      </c>
      <c r="AX151">
        <v>19.716999999999999</v>
      </c>
      <c r="AY151">
        <v>10</v>
      </c>
      <c r="AZ151">
        <v>19.754999999999999</v>
      </c>
      <c r="BA151">
        <v>13</v>
      </c>
      <c r="BB151">
        <v>19.792999999999999</v>
      </c>
      <c r="BC151">
        <v>11</v>
      </c>
      <c r="BE151">
        <v>19.716999999999999</v>
      </c>
      <c r="BF151">
        <v>47</v>
      </c>
      <c r="BG151">
        <v>19.754999999999999</v>
      </c>
      <c r="BH151">
        <v>63</v>
      </c>
      <c r="BI151">
        <v>19.792999999999999</v>
      </c>
      <c r="BJ151">
        <v>101</v>
      </c>
    </row>
    <row r="152" spans="1:62" x14ac:dyDescent="0.2">
      <c r="A152">
        <v>19.835999999999999</v>
      </c>
      <c r="B152">
        <v>360</v>
      </c>
      <c r="C152">
        <v>19.879000000000001</v>
      </c>
      <c r="D152">
        <v>114</v>
      </c>
      <c r="E152">
        <v>19.920999999999999</v>
      </c>
      <c r="F152">
        <v>28</v>
      </c>
      <c r="H152">
        <v>19.835999999999999</v>
      </c>
      <c r="I152">
        <v>82</v>
      </c>
      <c r="J152">
        <v>19.879000000000001</v>
      </c>
      <c r="K152">
        <v>13</v>
      </c>
      <c r="L152">
        <v>19.920999999999999</v>
      </c>
      <c r="M152">
        <v>6</v>
      </c>
      <c r="O152">
        <v>19.835999999999999</v>
      </c>
      <c r="P152">
        <v>0.55000000000000004</v>
      </c>
      <c r="Q152">
        <v>19.879000000000001</v>
      </c>
      <c r="R152">
        <v>0.59</v>
      </c>
      <c r="S152">
        <v>19.920999999999999</v>
      </c>
      <c r="T152">
        <v>0.68</v>
      </c>
      <c r="V152">
        <v>19.835999999999999</v>
      </c>
      <c r="W152">
        <v>6440</v>
      </c>
      <c r="X152">
        <v>19.879000000000001</v>
      </c>
      <c r="Y152">
        <v>10040</v>
      </c>
      <c r="Z152">
        <v>19.920999999999999</v>
      </c>
      <c r="AA152">
        <v>7640</v>
      </c>
      <c r="AC152">
        <v>19.835999999999999</v>
      </c>
      <c r="AD152">
        <v>13</v>
      </c>
      <c r="AE152">
        <v>19.879000000000001</v>
      </c>
      <c r="AF152">
        <v>6</v>
      </c>
      <c r="AG152">
        <v>19.920999999999999</v>
      </c>
      <c r="AH152">
        <v>5</v>
      </c>
      <c r="AJ152">
        <v>19.835999999999999</v>
      </c>
      <c r="AK152">
        <v>46</v>
      </c>
      <c r="AL152">
        <v>19.879000000000001</v>
      </c>
      <c r="AM152">
        <v>12</v>
      </c>
      <c r="AN152">
        <v>19.920999999999999</v>
      </c>
      <c r="AO152">
        <v>4</v>
      </c>
      <c r="AQ152">
        <v>19.835999999999999</v>
      </c>
      <c r="AR152">
        <v>30</v>
      </c>
      <c r="AS152">
        <v>19.879000000000001</v>
      </c>
      <c r="AT152">
        <v>13</v>
      </c>
      <c r="AU152">
        <v>19.920999999999999</v>
      </c>
      <c r="AV152">
        <v>3</v>
      </c>
      <c r="AX152">
        <v>19.835999999999999</v>
      </c>
      <c r="AY152">
        <v>11</v>
      </c>
      <c r="AZ152">
        <v>19.879000000000001</v>
      </c>
      <c r="BA152">
        <v>8</v>
      </c>
      <c r="BB152">
        <v>19.920999999999999</v>
      </c>
      <c r="BC152">
        <v>7</v>
      </c>
      <c r="BE152">
        <v>19.835999999999999</v>
      </c>
      <c r="BF152">
        <v>158</v>
      </c>
      <c r="BG152">
        <v>19.879000000000001</v>
      </c>
      <c r="BH152">
        <v>60</v>
      </c>
      <c r="BI152">
        <v>19.920999999999999</v>
      </c>
      <c r="BJ152">
        <v>30</v>
      </c>
    </row>
    <row r="153" spans="1:62" x14ac:dyDescent="0.2">
      <c r="A153">
        <v>19.963999999999999</v>
      </c>
      <c r="B153">
        <v>16</v>
      </c>
      <c r="C153">
        <v>20.007000000000001</v>
      </c>
      <c r="D153">
        <v>16</v>
      </c>
      <c r="E153">
        <v>20.048999999999999</v>
      </c>
      <c r="F153">
        <v>48</v>
      </c>
      <c r="H153">
        <v>19.963999999999999</v>
      </c>
      <c r="I153">
        <v>1</v>
      </c>
      <c r="J153">
        <v>20.007000000000001</v>
      </c>
      <c r="K153">
        <v>7</v>
      </c>
      <c r="L153">
        <v>20.048999999999999</v>
      </c>
      <c r="M153">
        <v>18</v>
      </c>
      <c r="O153">
        <v>19.963999999999999</v>
      </c>
      <c r="P153">
        <v>0.59</v>
      </c>
      <c r="Q153">
        <v>20.007000000000001</v>
      </c>
      <c r="R153">
        <v>0.63</v>
      </c>
      <c r="S153">
        <v>20.048999999999999</v>
      </c>
      <c r="T153">
        <v>0.73</v>
      </c>
      <c r="V153">
        <v>19.963999999999999</v>
      </c>
      <c r="W153">
        <v>7440</v>
      </c>
      <c r="X153">
        <v>20.007000000000001</v>
      </c>
      <c r="Y153">
        <v>7240</v>
      </c>
      <c r="Z153">
        <v>20.048999999999999</v>
      </c>
      <c r="AA153">
        <v>6240</v>
      </c>
      <c r="AC153">
        <v>19.963999999999999</v>
      </c>
      <c r="AD153">
        <v>4</v>
      </c>
      <c r="AE153">
        <v>20.007000000000001</v>
      </c>
      <c r="AF153">
        <v>3</v>
      </c>
      <c r="AG153">
        <v>20.048999999999999</v>
      </c>
      <c r="AH153">
        <v>5</v>
      </c>
      <c r="AJ153">
        <v>19.963999999999999</v>
      </c>
      <c r="AK153">
        <v>2</v>
      </c>
      <c r="AL153">
        <v>20.007000000000001</v>
      </c>
      <c r="AM153">
        <v>5</v>
      </c>
      <c r="AN153">
        <v>20.048999999999999</v>
      </c>
      <c r="AO153">
        <v>10</v>
      </c>
      <c r="AQ153">
        <v>19.963999999999999</v>
      </c>
      <c r="AR153">
        <v>2</v>
      </c>
      <c r="AS153">
        <v>20.007000000000001</v>
      </c>
      <c r="AT153">
        <v>6</v>
      </c>
      <c r="AU153">
        <v>20.048999999999999</v>
      </c>
      <c r="AV153">
        <v>10</v>
      </c>
      <c r="AX153">
        <v>19.963999999999999</v>
      </c>
      <c r="AY153">
        <v>5</v>
      </c>
      <c r="AZ153">
        <v>20.007000000000001</v>
      </c>
      <c r="BA153">
        <v>8</v>
      </c>
      <c r="BB153">
        <v>20.048999999999999</v>
      </c>
      <c r="BC153">
        <v>9</v>
      </c>
      <c r="BE153">
        <v>19.963999999999999</v>
      </c>
      <c r="BF153">
        <v>25</v>
      </c>
      <c r="BG153">
        <v>20.007000000000001</v>
      </c>
      <c r="BH153">
        <v>30</v>
      </c>
      <c r="BI153">
        <v>20.048999999999999</v>
      </c>
      <c r="BJ153">
        <v>33</v>
      </c>
    </row>
    <row r="154" spans="1:62" x14ac:dyDescent="0.2">
      <c r="A154">
        <v>20.091999999999999</v>
      </c>
      <c r="B154">
        <v>50</v>
      </c>
      <c r="C154">
        <v>20.135000000000002</v>
      </c>
      <c r="D154">
        <v>117</v>
      </c>
      <c r="E154">
        <v>20.178000000000001</v>
      </c>
      <c r="F154">
        <v>39</v>
      </c>
      <c r="H154">
        <v>20.091999999999999</v>
      </c>
      <c r="I154">
        <v>103</v>
      </c>
      <c r="J154">
        <v>20.135000000000002</v>
      </c>
      <c r="K154">
        <v>4</v>
      </c>
      <c r="L154">
        <v>20.178000000000001</v>
      </c>
      <c r="M154">
        <v>10</v>
      </c>
      <c r="O154">
        <v>20.091999999999999</v>
      </c>
      <c r="P154">
        <v>0.7</v>
      </c>
      <c r="Q154">
        <v>20.135000000000002</v>
      </c>
      <c r="R154">
        <v>0.57999999999999996</v>
      </c>
      <c r="S154">
        <v>20.178000000000001</v>
      </c>
      <c r="T154">
        <v>0.62</v>
      </c>
      <c r="V154">
        <v>20.091999999999999</v>
      </c>
      <c r="W154">
        <v>6140</v>
      </c>
      <c r="X154">
        <v>20.135000000000002</v>
      </c>
      <c r="Y154">
        <v>7040</v>
      </c>
      <c r="Z154">
        <v>20.178000000000001</v>
      </c>
      <c r="AA154">
        <v>5340</v>
      </c>
      <c r="AC154">
        <v>20.091999999999999</v>
      </c>
      <c r="AD154">
        <v>8</v>
      </c>
      <c r="AE154">
        <v>20.135000000000002</v>
      </c>
      <c r="AF154">
        <v>7</v>
      </c>
      <c r="AG154">
        <v>20.178000000000001</v>
      </c>
      <c r="AH154">
        <v>7</v>
      </c>
      <c r="AJ154">
        <v>20.091999999999999</v>
      </c>
      <c r="AK154">
        <v>27</v>
      </c>
      <c r="AL154">
        <v>20.135000000000002</v>
      </c>
      <c r="AM154">
        <v>18</v>
      </c>
      <c r="AN154">
        <v>20.178000000000001</v>
      </c>
      <c r="AO154">
        <v>6</v>
      </c>
      <c r="AQ154">
        <v>20.091999999999999</v>
      </c>
      <c r="AR154">
        <v>105</v>
      </c>
      <c r="AS154">
        <v>20.135000000000002</v>
      </c>
      <c r="AT154">
        <v>6</v>
      </c>
      <c r="AU154">
        <v>20.178000000000001</v>
      </c>
      <c r="AV154">
        <v>6</v>
      </c>
      <c r="AX154">
        <v>20.091999999999999</v>
      </c>
      <c r="AY154">
        <v>10</v>
      </c>
      <c r="AZ154">
        <v>20.135000000000002</v>
      </c>
      <c r="BA154">
        <v>10</v>
      </c>
      <c r="BB154">
        <v>20.178000000000001</v>
      </c>
      <c r="BC154">
        <v>15</v>
      </c>
      <c r="BE154">
        <v>20.091999999999999</v>
      </c>
      <c r="BF154">
        <v>82</v>
      </c>
      <c r="BG154">
        <v>20.135000000000002</v>
      </c>
      <c r="BH154">
        <v>39</v>
      </c>
      <c r="BI154">
        <v>20.178000000000001</v>
      </c>
      <c r="BJ154">
        <v>77</v>
      </c>
    </row>
    <row r="155" spans="1:62" x14ac:dyDescent="0.2">
      <c r="A155">
        <v>20.22</v>
      </c>
      <c r="B155">
        <v>49</v>
      </c>
      <c r="C155">
        <v>20.263000000000002</v>
      </c>
      <c r="D155">
        <v>29</v>
      </c>
      <c r="E155">
        <v>20.306000000000001</v>
      </c>
      <c r="F155">
        <v>22</v>
      </c>
      <c r="H155">
        <v>20.22</v>
      </c>
      <c r="I155">
        <v>11</v>
      </c>
      <c r="J155">
        <v>20.263000000000002</v>
      </c>
      <c r="K155">
        <v>8</v>
      </c>
      <c r="L155">
        <v>20.306000000000001</v>
      </c>
      <c r="M155">
        <v>8</v>
      </c>
      <c r="O155">
        <v>20.22</v>
      </c>
      <c r="P155">
        <v>0.59</v>
      </c>
      <c r="Q155">
        <v>20.263000000000002</v>
      </c>
      <c r="R155">
        <v>0.55000000000000004</v>
      </c>
      <c r="S155">
        <v>20.306000000000001</v>
      </c>
      <c r="T155">
        <v>0.56999999999999995</v>
      </c>
      <c r="V155">
        <v>20.22</v>
      </c>
      <c r="W155">
        <v>2640</v>
      </c>
      <c r="X155">
        <v>20.263000000000002</v>
      </c>
      <c r="Y155">
        <v>7240</v>
      </c>
      <c r="Z155">
        <v>20.306000000000001</v>
      </c>
      <c r="AA155">
        <v>12540</v>
      </c>
      <c r="AC155">
        <v>20.22</v>
      </c>
      <c r="AD155">
        <v>6</v>
      </c>
      <c r="AE155">
        <v>20.263000000000002</v>
      </c>
      <c r="AF155">
        <v>6</v>
      </c>
      <c r="AG155">
        <v>20.306000000000001</v>
      </c>
      <c r="AH155">
        <v>7</v>
      </c>
      <c r="AJ155">
        <v>20.22</v>
      </c>
      <c r="AK155">
        <v>8</v>
      </c>
      <c r="AL155">
        <v>20.263000000000002</v>
      </c>
      <c r="AM155">
        <v>5</v>
      </c>
      <c r="AN155">
        <v>20.306000000000001</v>
      </c>
      <c r="AO155">
        <v>4</v>
      </c>
      <c r="AQ155">
        <v>20.22</v>
      </c>
      <c r="AR155">
        <v>14</v>
      </c>
      <c r="AS155">
        <v>20.263000000000002</v>
      </c>
      <c r="AT155">
        <v>8</v>
      </c>
      <c r="AU155">
        <v>20.306000000000001</v>
      </c>
      <c r="AV155">
        <v>13</v>
      </c>
      <c r="AX155">
        <v>20.22</v>
      </c>
      <c r="AY155">
        <v>12</v>
      </c>
      <c r="AZ155">
        <v>20.263000000000002</v>
      </c>
      <c r="BA155">
        <v>6</v>
      </c>
      <c r="BB155">
        <v>20.306000000000001</v>
      </c>
      <c r="BC155">
        <v>4</v>
      </c>
      <c r="BE155">
        <v>20.22</v>
      </c>
      <c r="BF155">
        <v>60</v>
      </c>
      <c r="BG155">
        <v>20.263000000000002</v>
      </c>
      <c r="BH155">
        <v>41</v>
      </c>
      <c r="BI155">
        <v>20.306000000000001</v>
      </c>
      <c r="BJ155">
        <v>30</v>
      </c>
    </row>
    <row r="156" spans="1:62" x14ac:dyDescent="0.2">
      <c r="A156">
        <v>20.347999999999999</v>
      </c>
      <c r="B156">
        <v>12</v>
      </c>
      <c r="C156">
        <v>20.390999999999998</v>
      </c>
      <c r="D156">
        <v>11</v>
      </c>
      <c r="E156">
        <v>20.434000000000001</v>
      </c>
      <c r="F156">
        <v>33</v>
      </c>
      <c r="H156">
        <v>20.347999999999999</v>
      </c>
      <c r="I156">
        <v>19</v>
      </c>
      <c r="J156">
        <v>20.390999999999998</v>
      </c>
      <c r="K156">
        <v>7</v>
      </c>
      <c r="L156">
        <v>20.434000000000001</v>
      </c>
      <c r="M156">
        <v>5</v>
      </c>
      <c r="O156">
        <v>20.347999999999999</v>
      </c>
      <c r="P156">
        <v>0.57999999999999996</v>
      </c>
      <c r="Q156">
        <v>20.390999999999998</v>
      </c>
      <c r="R156">
        <v>0.67</v>
      </c>
      <c r="S156">
        <v>20.434000000000001</v>
      </c>
      <c r="T156">
        <v>0.61</v>
      </c>
      <c r="V156">
        <v>20.347999999999999</v>
      </c>
      <c r="W156">
        <v>6940</v>
      </c>
      <c r="X156">
        <v>20.390999999999998</v>
      </c>
      <c r="Y156">
        <v>11640</v>
      </c>
      <c r="Z156">
        <v>20.434000000000001</v>
      </c>
      <c r="AA156">
        <v>7840</v>
      </c>
      <c r="AC156">
        <v>20.347999999999999</v>
      </c>
      <c r="AD156">
        <v>6</v>
      </c>
      <c r="AE156">
        <v>20.390999999999998</v>
      </c>
      <c r="AF156">
        <v>5</v>
      </c>
      <c r="AG156">
        <v>20.434000000000001</v>
      </c>
      <c r="AH156">
        <v>5</v>
      </c>
      <c r="AJ156">
        <v>20.347999999999999</v>
      </c>
      <c r="AK156">
        <v>6</v>
      </c>
      <c r="AL156">
        <v>20.390999999999998</v>
      </c>
      <c r="AM156">
        <v>2</v>
      </c>
      <c r="AN156">
        <v>20.434000000000001</v>
      </c>
      <c r="AO156">
        <v>7</v>
      </c>
      <c r="AQ156">
        <v>20.347999999999999</v>
      </c>
      <c r="AR156">
        <v>22</v>
      </c>
      <c r="AS156">
        <v>20.390999999999998</v>
      </c>
      <c r="AT156">
        <v>5</v>
      </c>
      <c r="AU156">
        <v>20.434000000000001</v>
      </c>
      <c r="AV156">
        <v>5</v>
      </c>
      <c r="AX156">
        <v>20.347999999999999</v>
      </c>
      <c r="AY156">
        <v>6</v>
      </c>
      <c r="AZ156">
        <v>20.390999999999998</v>
      </c>
      <c r="BA156">
        <v>10</v>
      </c>
      <c r="BB156">
        <v>20.434000000000001</v>
      </c>
      <c r="BC156">
        <v>7</v>
      </c>
      <c r="BE156">
        <v>20.347999999999999</v>
      </c>
      <c r="BF156">
        <v>47</v>
      </c>
      <c r="BG156">
        <v>20.390999999999998</v>
      </c>
      <c r="BH156">
        <v>49</v>
      </c>
      <c r="BI156">
        <v>20.434000000000001</v>
      </c>
      <c r="BJ156">
        <v>39</v>
      </c>
    </row>
    <row r="157" spans="1:62" x14ac:dyDescent="0.2">
      <c r="A157">
        <v>20.475999999999999</v>
      </c>
      <c r="B157">
        <v>49</v>
      </c>
      <c r="C157">
        <v>20.518999999999998</v>
      </c>
      <c r="D157">
        <v>78</v>
      </c>
      <c r="E157">
        <v>20.562000000000001</v>
      </c>
      <c r="F157">
        <v>110</v>
      </c>
      <c r="H157">
        <v>20.475999999999999</v>
      </c>
      <c r="I157">
        <v>7</v>
      </c>
      <c r="J157">
        <v>20.518999999999998</v>
      </c>
      <c r="K157">
        <v>24</v>
      </c>
      <c r="L157">
        <v>20.562000000000001</v>
      </c>
      <c r="M157">
        <v>37</v>
      </c>
      <c r="O157">
        <v>20.475999999999999</v>
      </c>
      <c r="P157">
        <v>0.71</v>
      </c>
      <c r="Q157">
        <v>20.518999999999998</v>
      </c>
      <c r="R157">
        <v>0.67</v>
      </c>
      <c r="S157">
        <v>20.562000000000001</v>
      </c>
      <c r="T157">
        <v>0.71</v>
      </c>
      <c r="V157">
        <v>20.475999999999999</v>
      </c>
      <c r="W157">
        <v>3440</v>
      </c>
      <c r="X157">
        <v>20.518999999999998</v>
      </c>
      <c r="Y157">
        <v>13540</v>
      </c>
      <c r="Z157">
        <v>20.562000000000001</v>
      </c>
      <c r="AA157">
        <v>10240</v>
      </c>
      <c r="AC157">
        <v>20.475999999999999</v>
      </c>
      <c r="AD157">
        <v>5</v>
      </c>
      <c r="AE157">
        <v>20.518999999999998</v>
      </c>
      <c r="AF157">
        <v>5</v>
      </c>
      <c r="AG157">
        <v>20.562000000000001</v>
      </c>
      <c r="AH157">
        <v>6</v>
      </c>
      <c r="AJ157">
        <v>20.475999999999999</v>
      </c>
      <c r="AK157">
        <v>9</v>
      </c>
      <c r="AL157">
        <v>20.518999999999998</v>
      </c>
      <c r="AM157">
        <v>17</v>
      </c>
      <c r="AN157">
        <v>20.562000000000001</v>
      </c>
      <c r="AO157">
        <v>22</v>
      </c>
      <c r="AQ157">
        <v>20.475999999999999</v>
      </c>
      <c r="AR157">
        <v>6</v>
      </c>
      <c r="AS157">
        <v>20.518999999999998</v>
      </c>
      <c r="AT157">
        <v>26</v>
      </c>
      <c r="AU157">
        <v>20.562000000000001</v>
      </c>
      <c r="AV157">
        <v>45</v>
      </c>
      <c r="AX157">
        <v>20.475999999999999</v>
      </c>
      <c r="AY157">
        <v>7</v>
      </c>
      <c r="AZ157">
        <v>20.518999999999998</v>
      </c>
      <c r="BA157">
        <v>4</v>
      </c>
      <c r="BB157">
        <v>20.562000000000001</v>
      </c>
      <c r="BC157">
        <v>5</v>
      </c>
      <c r="BE157">
        <v>20.475999999999999</v>
      </c>
      <c r="BF157">
        <v>36</v>
      </c>
      <c r="BG157">
        <v>20.518999999999998</v>
      </c>
      <c r="BH157">
        <v>63</v>
      </c>
      <c r="BI157">
        <v>20.562000000000001</v>
      </c>
      <c r="BJ157">
        <v>55</v>
      </c>
    </row>
    <row r="158" spans="1:62" x14ac:dyDescent="0.2">
      <c r="A158">
        <v>20.605</v>
      </c>
      <c r="B158">
        <v>36</v>
      </c>
      <c r="C158">
        <v>20.646999999999998</v>
      </c>
      <c r="D158">
        <v>20</v>
      </c>
      <c r="E158">
        <v>20.69</v>
      </c>
      <c r="F158">
        <v>13</v>
      </c>
      <c r="H158">
        <v>20.605</v>
      </c>
      <c r="I158">
        <v>36</v>
      </c>
      <c r="J158">
        <v>20.646999999999998</v>
      </c>
      <c r="K158">
        <v>4</v>
      </c>
      <c r="L158">
        <v>20.69</v>
      </c>
      <c r="M158">
        <v>4</v>
      </c>
      <c r="O158">
        <v>20.605</v>
      </c>
      <c r="P158">
        <v>0.7</v>
      </c>
      <c r="Q158">
        <v>20.646999999999998</v>
      </c>
      <c r="R158">
        <v>0.55000000000000004</v>
      </c>
      <c r="S158">
        <v>20.69</v>
      </c>
      <c r="T158">
        <v>0.41</v>
      </c>
      <c r="V158">
        <v>20.605</v>
      </c>
      <c r="W158">
        <v>7540</v>
      </c>
      <c r="X158">
        <v>20.646999999999998</v>
      </c>
      <c r="Y158">
        <v>10740</v>
      </c>
      <c r="Z158">
        <v>20.69</v>
      </c>
      <c r="AA158">
        <v>13540</v>
      </c>
      <c r="AC158">
        <v>20.605</v>
      </c>
      <c r="AD158">
        <v>6</v>
      </c>
      <c r="AE158">
        <v>20.646999999999998</v>
      </c>
      <c r="AF158">
        <v>4</v>
      </c>
      <c r="AG158">
        <v>20.69</v>
      </c>
      <c r="AH158">
        <v>5</v>
      </c>
      <c r="AJ158">
        <v>20.605</v>
      </c>
      <c r="AK158">
        <v>12</v>
      </c>
      <c r="AL158">
        <v>20.646999999999998</v>
      </c>
      <c r="AM158">
        <v>3</v>
      </c>
      <c r="AN158">
        <v>20.69</v>
      </c>
      <c r="AO158">
        <v>2</v>
      </c>
      <c r="AQ158">
        <v>20.605</v>
      </c>
      <c r="AR158">
        <v>37</v>
      </c>
      <c r="AS158">
        <v>20.646999999999998</v>
      </c>
      <c r="AT158">
        <v>5</v>
      </c>
      <c r="AU158">
        <v>20.69</v>
      </c>
      <c r="AV158">
        <v>9</v>
      </c>
      <c r="AX158">
        <v>20.605</v>
      </c>
      <c r="AY158">
        <v>4</v>
      </c>
      <c r="AZ158">
        <v>20.646999999999998</v>
      </c>
      <c r="BA158">
        <v>6</v>
      </c>
      <c r="BB158">
        <v>20.69</v>
      </c>
      <c r="BC158">
        <v>9</v>
      </c>
      <c r="BE158">
        <v>20.605</v>
      </c>
      <c r="BF158">
        <v>44</v>
      </c>
      <c r="BG158">
        <v>20.646999999999998</v>
      </c>
      <c r="BH158">
        <v>36</v>
      </c>
      <c r="BI158">
        <v>20.69</v>
      </c>
      <c r="BJ158">
        <v>30</v>
      </c>
    </row>
    <row r="159" spans="1:62" x14ac:dyDescent="0.2">
      <c r="A159">
        <v>20.733000000000001</v>
      </c>
      <c r="B159">
        <v>24</v>
      </c>
      <c r="C159">
        <v>20.771000000000001</v>
      </c>
      <c r="D159">
        <v>33</v>
      </c>
      <c r="E159">
        <v>20.81</v>
      </c>
      <c r="F159">
        <v>54</v>
      </c>
      <c r="H159">
        <v>20.733000000000001</v>
      </c>
      <c r="I159">
        <v>6</v>
      </c>
      <c r="J159">
        <v>20.771000000000001</v>
      </c>
      <c r="K159">
        <v>12</v>
      </c>
      <c r="L159">
        <v>20.81</v>
      </c>
      <c r="M159">
        <v>33</v>
      </c>
      <c r="O159">
        <v>20.733000000000001</v>
      </c>
      <c r="P159">
        <v>0.44</v>
      </c>
      <c r="Q159">
        <v>20.771000000000001</v>
      </c>
      <c r="R159">
        <v>0.65</v>
      </c>
      <c r="S159">
        <v>20.81</v>
      </c>
      <c r="T159">
        <v>0.72</v>
      </c>
      <c r="V159">
        <v>20.733000000000001</v>
      </c>
      <c r="W159">
        <v>8540</v>
      </c>
      <c r="X159">
        <v>20.771000000000001</v>
      </c>
      <c r="Y159">
        <v>3740</v>
      </c>
      <c r="Z159">
        <v>20.81</v>
      </c>
      <c r="AA159">
        <v>2840</v>
      </c>
      <c r="AC159">
        <v>20.733000000000001</v>
      </c>
      <c r="AD159">
        <v>7</v>
      </c>
      <c r="AE159">
        <v>20.771000000000001</v>
      </c>
      <c r="AF159">
        <v>8</v>
      </c>
      <c r="AG159">
        <v>20.81</v>
      </c>
      <c r="AH159">
        <v>13</v>
      </c>
      <c r="AJ159">
        <v>20.733000000000001</v>
      </c>
      <c r="AK159">
        <v>4</v>
      </c>
      <c r="AL159">
        <v>20.771000000000001</v>
      </c>
      <c r="AM159">
        <v>6</v>
      </c>
      <c r="AN159">
        <v>20.81</v>
      </c>
      <c r="AO159">
        <v>15</v>
      </c>
      <c r="AQ159">
        <v>20.733000000000001</v>
      </c>
      <c r="AR159">
        <v>8</v>
      </c>
      <c r="AS159">
        <v>20.771000000000001</v>
      </c>
      <c r="AT159">
        <v>13</v>
      </c>
      <c r="AU159">
        <v>20.81</v>
      </c>
      <c r="AV159">
        <v>39</v>
      </c>
      <c r="AX159">
        <v>20.733000000000001</v>
      </c>
      <c r="AY159">
        <v>11</v>
      </c>
      <c r="AZ159">
        <v>20.771000000000001</v>
      </c>
      <c r="BA159">
        <v>14</v>
      </c>
      <c r="BB159">
        <v>20.81</v>
      </c>
      <c r="BC159">
        <v>9</v>
      </c>
      <c r="BE159">
        <v>20.733000000000001</v>
      </c>
      <c r="BF159">
        <v>33</v>
      </c>
      <c r="BG159">
        <v>20.771000000000001</v>
      </c>
      <c r="BH159">
        <v>55</v>
      </c>
      <c r="BI159">
        <v>20.81</v>
      </c>
      <c r="BJ159">
        <v>98</v>
      </c>
    </row>
    <row r="160" spans="1:62" x14ac:dyDescent="0.2">
      <c r="A160">
        <v>20.849</v>
      </c>
      <c r="B160">
        <v>38</v>
      </c>
      <c r="C160">
        <v>20.888000000000002</v>
      </c>
      <c r="D160">
        <v>46</v>
      </c>
      <c r="E160">
        <v>20.927</v>
      </c>
      <c r="F160">
        <v>78</v>
      </c>
      <c r="H160">
        <v>20.849</v>
      </c>
      <c r="I160">
        <v>38</v>
      </c>
      <c r="J160">
        <v>20.888000000000002</v>
      </c>
      <c r="K160">
        <v>22</v>
      </c>
      <c r="L160">
        <v>20.927</v>
      </c>
      <c r="M160">
        <v>29</v>
      </c>
      <c r="O160">
        <v>20.849</v>
      </c>
      <c r="P160">
        <v>0.75</v>
      </c>
      <c r="Q160">
        <v>20.888000000000002</v>
      </c>
      <c r="R160">
        <v>0.74</v>
      </c>
      <c r="S160">
        <v>20.927</v>
      </c>
      <c r="T160">
        <v>0.71</v>
      </c>
      <c r="V160">
        <v>20.849</v>
      </c>
      <c r="W160">
        <v>6740</v>
      </c>
      <c r="X160">
        <v>20.888000000000002</v>
      </c>
      <c r="Y160">
        <v>16840</v>
      </c>
      <c r="Z160">
        <v>20.927</v>
      </c>
      <c r="AA160">
        <v>11540</v>
      </c>
      <c r="AC160">
        <v>20.849</v>
      </c>
      <c r="AD160">
        <v>6</v>
      </c>
      <c r="AE160">
        <v>20.888000000000002</v>
      </c>
      <c r="AF160">
        <v>5</v>
      </c>
      <c r="AG160">
        <v>20.927</v>
      </c>
      <c r="AH160">
        <v>6</v>
      </c>
      <c r="AJ160">
        <v>20.849</v>
      </c>
      <c r="AK160">
        <v>13</v>
      </c>
      <c r="AL160">
        <v>20.888000000000002</v>
      </c>
      <c r="AM160">
        <v>9</v>
      </c>
      <c r="AN160">
        <v>20.927</v>
      </c>
      <c r="AO160">
        <v>18</v>
      </c>
      <c r="AQ160">
        <v>20.849</v>
      </c>
      <c r="AR160">
        <v>45</v>
      </c>
      <c r="AS160">
        <v>20.888000000000002</v>
      </c>
      <c r="AT160">
        <v>15</v>
      </c>
      <c r="AU160">
        <v>20.927</v>
      </c>
      <c r="AV160">
        <v>23</v>
      </c>
      <c r="AX160">
        <v>20.849</v>
      </c>
      <c r="AY160">
        <v>7</v>
      </c>
      <c r="AZ160">
        <v>20.888000000000002</v>
      </c>
      <c r="BA160">
        <v>7</v>
      </c>
      <c r="BB160">
        <v>20.927</v>
      </c>
      <c r="BC160">
        <v>7</v>
      </c>
      <c r="BE160">
        <v>20.849</v>
      </c>
      <c r="BF160">
        <v>90</v>
      </c>
      <c r="BG160">
        <v>20.888000000000002</v>
      </c>
      <c r="BH160">
        <v>41</v>
      </c>
      <c r="BI160">
        <v>20.927</v>
      </c>
      <c r="BJ160">
        <v>90</v>
      </c>
    </row>
    <row r="161" spans="1:62" x14ac:dyDescent="0.2">
      <c r="A161">
        <v>20.965</v>
      </c>
      <c r="B161">
        <v>41</v>
      </c>
      <c r="C161">
        <v>21.004000000000001</v>
      </c>
      <c r="D161">
        <v>32</v>
      </c>
      <c r="E161">
        <v>21.042999999999999</v>
      </c>
      <c r="F161">
        <v>31</v>
      </c>
      <c r="H161">
        <v>20.965</v>
      </c>
      <c r="I161">
        <v>13</v>
      </c>
      <c r="J161">
        <v>21.004000000000001</v>
      </c>
      <c r="K161">
        <v>7</v>
      </c>
      <c r="L161">
        <v>21.042999999999999</v>
      </c>
      <c r="M161">
        <v>11</v>
      </c>
      <c r="O161">
        <v>20.965</v>
      </c>
      <c r="P161">
        <v>0.68</v>
      </c>
      <c r="Q161">
        <v>21.004000000000001</v>
      </c>
      <c r="R161">
        <v>0.79</v>
      </c>
      <c r="S161">
        <v>21.042999999999999</v>
      </c>
      <c r="T161">
        <v>0.74</v>
      </c>
      <c r="V161">
        <v>20.965</v>
      </c>
      <c r="W161">
        <v>5540</v>
      </c>
      <c r="X161">
        <v>21.004000000000001</v>
      </c>
      <c r="Y161">
        <v>6840</v>
      </c>
      <c r="Z161">
        <v>21.042999999999999</v>
      </c>
      <c r="AA161">
        <v>4240</v>
      </c>
      <c r="AC161">
        <v>20.965</v>
      </c>
      <c r="AD161">
        <v>5</v>
      </c>
      <c r="AE161">
        <v>21.004000000000001</v>
      </c>
      <c r="AF161">
        <v>6</v>
      </c>
      <c r="AG161">
        <v>21.042999999999999</v>
      </c>
      <c r="AH161">
        <v>4</v>
      </c>
      <c r="AJ161">
        <v>20.965</v>
      </c>
      <c r="AK161">
        <v>9</v>
      </c>
      <c r="AL161">
        <v>21.004000000000001</v>
      </c>
      <c r="AM161">
        <v>3</v>
      </c>
      <c r="AN161">
        <v>21.042999999999999</v>
      </c>
      <c r="AO161">
        <v>8</v>
      </c>
      <c r="AQ161">
        <v>20.965</v>
      </c>
      <c r="AR161">
        <v>13</v>
      </c>
      <c r="AS161">
        <v>21.004000000000001</v>
      </c>
      <c r="AT161">
        <v>10</v>
      </c>
      <c r="AU161">
        <v>21.042999999999999</v>
      </c>
      <c r="AV161">
        <v>12</v>
      </c>
      <c r="AX161">
        <v>20.965</v>
      </c>
      <c r="AY161">
        <v>5</v>
      </c>
      <c r="AZ161">
        <v>21.004000000000001</v>
      </c>
      <c r="BA161">
        <v>6</v>
      </c>
      <c r="BB161">
        <v>21.042999999999999</v>
      </c>
      <c r="BC161">
        <v>13</v>
      </c>
      <c r="BE161">
        <v>20.965</v>
      </c>
      <c r="BF161">
        <v>77</v>
      </c>
      <c r="BG161">
        <v>21.004000000000001</v>
      </c>
      <c r="BH161">
        <v>39</v>
      </c>
      <c r="BI161">
        <v>21.042999999999999</v>
      </c>
      <c r="BJ161">
        <v>41</v>
      </c>
    </row>
    <row r="162" spans="1:62" x14ac:dyDescent="0.2">
      <c r="A162">
        <v>21.082000000000001</v>
      </c>
      <c r="B162">
        <v>91</v>
      </c>
      <c r="C162">
        <v>21.120999999999999</v>
      </c>
      <c r="D162">
        <v>111</v>
      </c>
      <c r="E162">
        <v>21.158999999999999</v>
      </c>
      <c r="F162">
        <v>72</v>
      </c>
      <c r="H162">
        <v>21.082000000000001</v>
      </c>
      <c r="I162">
        <v>32</v>
      </c>
      <c r="J162">
        <v>21.120999999999999</v>
      </c>
      <c r="K162">
        <v>53</v>
      </c>
      <c r="L162">
        <v>21.158999999999999</v>
      </c>
      <c r="M162">
        <v>50</v>
      </c>
      <c r="O162">
        <v>21.082000000000001</v>
      </c>
      <c r="P162">
        <v>0.71</v>
      </c>
      <c r="Q162">
        <v>21.120999999999999</v>
      </c>
      <c r="R162">
        <v>0.5</v>
      </c>
      <c r="S162">
        <v>21.158999999999999</v>
      </c>
      <c r="T162">
        <v>0.53</v>
      </c>
      <c r="V162">
        <v>21.082000000000001</v>
      </c>
      <c r="W162">
        <v>5240</v>
      </c>
      <c r="X162">
        <v>21.120999999999999</v>
      </c>
      <c r="Y162">
        <v>11540</v>
      </c>
      <c r="Z162">
        <v>21.158999999999999</v>
      </c>
      <c r="AA162">
        <v>11140</v>
      </c>
      <c r="AC162">
        <v>21.082000000000001</v>
      </c>
      <c r="AD162">
        <v>6</v>
      </c>
      <c r="AE162">
        <v>21.120999999999999</v>
      </c>
      <c r="AF162">
        <v>8</v>
      </c>
      <c r="AG162">
        <v>21.158999999999999</v>
      </c>
      <c r="AH162">
        <v>7</v>
      </c>
      <c r="AJ162">
        <v>21.082000000000001</v>
      </c>
      <c r="AK162">
        <v>16</v>
      </c>
      <c r="AL162">
        <v>21.120999999999999</v>
      </c>
      <c r="AM162">
        <v>18</v>
      </c>
      <c r="AN162">
        <v>21.158999999999999</v>
      </c>
      <c r="AO162">
        <v>24</v>
      </c>
      <c r="AQ162">
        <v>21.082000000000001</v>
      </c>
      <c r="AR162">
        <v>27</v>
      </c>
      <c r="AS162">
        <v>21.120999999999999</v>
      </c>
      <c r="AT162">
        <v>63</v>
      </c>
      <c r="AU162">
        <v>21.158999999999999</v>
      </c>
      <c r="AV162">
        <v>56</v>
      </c>
      <c r="AX162">
        <v>21.082000000000001</v>
      </c>
      <c r="AY162">
        <v>13</v>
      </c>
      <c r="AZ162">
        <v>21.120999999999999</v>
      </c>
      <c r="BA162">
        <v>12</v>
      </c>
      <c r="BB162">
        <v>21.158999999999999</v>
      </c>
      <c r="BC162">
        <v>6</v>
      </c>
      <c r="BE162">
        <v>21.082000000000001</v>
      </c>
      <c r="BF162">
        <v>77</v>
      </c>
      <c r="BG162">
        <v>21.120999999999999</v>
      </c>
      <c r="BH162">
        <v>123</v>
      </c>
      <c r="BI162">
        <v>21.158999999999999</v>
      </c>
      <c r="BJ162">
        <v>104</v>
      </c>
    </row>
    <row r="163" spans="1:62" x14ac:dyDescent="0.2">
      <c r="A163">
        <v>21.198</v>
      </c>
      <c r="B163">
        <v>41</v>
      </c>
      <c r="C163">
        <v>21.236999999999998</v>
      </c>
      <c r="D163">
        <v>22</v>
      </c>
      <c r="E163">
        <v>21.276</v>
      </c>
      <c r="F163">
        <v>131</v>
      </c>
      <c r="H163">
        <v>21.198</v>
      </c>
      <c r="I163">
        <v>11</v>
      </c>
      <c r="J163">
        <v>21.236999999999998</v>
      </c>
      <c r="K163">
        <v>7</v>
      </c>
      <c r="L163">
        <v>21.276</v>
      </c>
      <c r="M163">
        <v>4</v>
      </c>
      <c r="O163">
        <v>21.198</v>
      </c>
      <c r="P163">
        <v>0.6</v>
      </c>
      <c r="Q163">
        <v>21.236999999999998</v>
      </c>
      <c r="R163">
        <v>0.59</v>
      </c>
      <c r="S163">
        <v>21.276</v>
      </c>
      <c r="T163">
        <v>0.48</v>
      </c>
      <c r="V163">
        <v>21.198</v>
      </c>
      <c r="W163">
        <v>6740</v>
      </c>
      <c r="X163">
        <v>21.236999999999998</v>
      </c>
      <c r="Y163">
        <v>10540</v>
      </c>
      <c r="Z163">
        <v>21.276</v>
      </c>
      <c r="AA163">
        <v>4640</v>
      </c>
      <c r="AC163">
        <v>21.198</v>
      </c>
      <c r="AD163">
        <v>7</v>
      </c>
      <c r="AE163">
        <v>21.236999999999998</v>
      </c>
      <c r="AF163">
        <v>2</v>
      </c>
      <c r="AG163">
        <v>21.276</v>
      </c>
      <c r="AH163">
        <v>4</v>
      </c>
      <c r="AJ163">
        <v>21.198</v>
      </c>
      <c r="AK163">
        <v>5</v>
      </c>
      <c r="AL163">
        <v>21.236999999999998</v>
      </c>
      <c r="AM163">
        <v>2</v>
      </c>
      <c r="AN163">
        <v>21.276</v>
      </c>
      <c r="AO163">
        <v>3</v>
      </c>
      <c r="AQ163">
        <v>21.198</v>
      </c>
      <c r="AR163">
        <v>22</v>
      </c>
      <c r="AS163">
        <v>21.236999999999998</v>
      </c>
      <c r="AT163">
        <v>9</v>
      </c>
      <c r="AU163">
        <v>21.276</v>
      </c>
      <c r="AV163">
        <v>7</v>
      </c>
      <c r="AX163">
        <v>21.198</v>
      </c>
      <c r="AY163">
        <v>7</v>
      </c>
      <c r="AZ163">
        <v>21.236999999999998</v>
      </c>
      <c r="BA163">
        <v>6</v>
      </c>
      <c r="BB163">
        <v>21.276</v>
      </c>
      <c r="BC163">
        <v>8</v>
      </c>
      <c r="BE163">
        <v>21.198</v>
      </c>
      <c r="BF163">
        <v>47</v>
      </c>
      <c r="BG163">
        <v>21.236999999999998</v>
      </c>
      <c r="BH163">
        <v>33</v>
      </c>
      <c r="BI163">
        <v>21.276</v>
      </c>
      <c r="BJ163">
        <v>47</v>
      </c>
    </row>
    <row r="164" spans="1:62" x14ac:dyDescent="0.2">
      <c r="A164">
        <v>21.315000000000001</v>
      </c>
      <c r="B164">
        <v>21</v>
      </c>
      <c r="C164">
        <v>21.353000000000002</v>
      </c>
      <c r="D164">
        <v>38</v>
      </c>
      <c r="E164">
        <v>21.393000000000001</v>
      </c>
      <c r="F164">
        <v>26</v>
      </c>
      <c r="H164">
        <v>21.315000000000001</v>
      </c>
      <c r="I164">
        <v>4</v>
      </c>
      <c r="J164">
        <v>21.353000000000002</v>
      </c>
      <c r="K164">
        <v>10</v>
      </c>
      <c r="L164">
        <v>21.393000000000001</v>
      </c>
      <c r="M164">
        <v>7</v>
      </c>
      <c r="O164">
        <v>21.315000000000001</v>
      </c>
      <c r="P164">
        <v>0.48</v>
      </c>
      <c r="Q164">
        <v>21.353000000000002</v>
      </c>
      <c r="R164">
        <v>0.49</v>
      </c>
      <c r="S164">
        <v>21.393000000000001</v>
      </c>
      <c r="T164">
        <v>0.73</v>
      </c>
      <c r="V164">
        <v>21.315000000000001</v>
      </c>
      <c r="W164">
        <v>17540</v>
      </c>
      <c r="X164">
        <v>21.353000000000002</v>
      </c>
      <c r="Y164">
        <v>9040</v>
      </c>
      <c r="Z164">
        <v>21.393000000000001</v>
      </c>
      <c r="AA164">
        <v>9040</v>
      </c>
      <c r="AC164">
        <v>21.315000000000001</v>
      </c>
      <c r="AD164">
        <v>3</v>
      </c>
      <c r="AE164">
        <v>21.353000000000002</v>
      </c>
      <c r="AF164">
        <v>10</v>
      </c>
      <c r="AG164">
        <v>21.393000000000001</v>
      </c>
      <c r="AH164">
        <v>2</v>
      </c>
      <c r="AJ164">
        <v>21.315000000000001</v>
      </c>
      <c r="AK164">
        <v>3</v>
      </c>
      <c r="AL164">
        <v>21.353000000000002</v>
      </c>
      <c r="AM164">
        <v>6</v>
      </c>
      <c r="AN164">
        <v>21.393000000000001</v>
      </c>
      <c r="AO164">
        <v>5</v>
      </c>
      <c r="AQ164">
        <v>21.315000000000001</v>
      </c>
      <c r="AR164">
        <v>8</v>
      </c>
      <c r="AS164">
        <v>21.353000000000002</v>
      </c>
      <c r="AT164">
        <v>21</v>
      </c>
      <c r="AU164">
        <v>21.393000000000001</v>
      </c>
      <c r="AV164">
        <v>5</v>
      </c>
      <c r="AX164">
        <v>21.315000000000001</v>
      </c>
      <c r="AY164">
        <v>6</v>
      </c>
      <c r="AZ164">
        <v>21.353000000000002</v>
      </c>
      <c r="BA164">
        <v>7</v>
      </c>
      <c r="BB164">
        <v>21.393000000000001</v>
      </c>
      <c r="BC164">
        <v>8</v>
      </c>
      <c r="BE164">
        <v>21.315000000000001</v>
      </c>
      <c r="BF164">
        <v>36</v>
      </c>
      <c r="BG164">
        <v>21.353000000000002</v>
      </c>
      <c r="BH164">
        <v>41</v>
      </c>
      <c r="BI164">
        <v>21.393000000000001</v>
      </c>
      <c r="BJ164">
        <v>47</v>
      </c>
    </row>
    <row r="165" spans="1:62" x14ac:dyDescent="0.2">
      <c r="A165">
        <v>21.431999999999999</v>
      </c>
      <c r="B165">
        <v>73</v>
      </c>
      <c r="C165">
        <v>21.471</v>
      </c>
      <c r="D165">
        <v>50</v>
      </c>
      <c r="E165">
        <v>21.51</v>
      </c>
      <c r="F165">
        <v>21</v>
      </c>
      <c r="H165">
        <v>21.431999999999999</v>
      </c>
      <c r="I165">
        <v>16</v>
      </c>
      <c r="J165">
        <v>21.471</v>
      </c>
      <c r="K165">
        <v>7</v>
      </c>
      <c r="L165">
        <v>21.51</v>
      </c>
      <c r="M165">
        <v>8</v>
      </c>
      <c r="O165">
        <v>21.431999999999999</v>
      </c>
      <c r="P165">
        <v>0.64</v>
      </c>
      <c r="Q165">
        <v>21.471</v>
      </c>
      <c r="R165">
        <v>0.77</v>
      </c>
      <c r="S165">
        <v>21.51</v>
      </c>
      <c r="T165">
        <v>0.75</v>
      </c>
      <c r="V165">
        <v>21.431999999999999</v>
      </c>
      <c r="W165">
        <v>9140</v>
      </c>
      <c r="X165">
        <v>21.471</v>
      </c>
      <c r="Y165">
        <v>4940</v>
      </c>
      <c r="Z165">
        <v>21.51</v>
      </c>
      <c r="AA165">
        <v>12340</v>
      </c>
      <c r="AC165">
        <v>21.431999999999999</v>
      </c>
      <c r="AD165">
        <v>4</v>
      </c>
      <c r="AE165">
        <v>21.471</v>
      </c>
      <c r="AF165">
        <v>3</v>
      </c>
      <c r="AG165">
        <v>21.51</v>
      </c>
      <c r="AH165">
        <v>5</v>
      </c>
      <c r="AJ165">
        <v>21.431999999999999</v>
      </c>
      <c r="AK165">
        <v>17</v>
      </c>
      <c r="AL165">
        <v>21.471</v>
      </c>
      <c r="AM165">
        <v>7</v>
      </c>
      <c r="AN165">
        <v>21.51</v>
      </c>
      <c r="AO165">
        <v>3</v>
      </c>
      <c r="AQ165">
        <v>21.431999999999999</v>
      </c>
      <c r="AR165">
        <v>16</v>
      </c>
      <c r="AS165">
        <v>21.471</v>
      </c>
      <c r="AT165">
        <v>10</v>
      </c>
      <c r="AU165">
        <v>21.51</v>
      </c>
      <c r="AV165">
        <v>7</v>
      </c>
      <c r="AX165">
        <v>21.431999999999999</v>
      </c>
      <c r="AY165">
        <v>8</v>
      </c>
      <c r="AZ165">
        <v>21.471</v>
      </c>
      <c r="BA165">
        <v>8</v>
      </c>
      <c r="BB165">
        <v>21.51</v>
      </c>
      <c r="BC165">
        <v>13</v>
      </c>
      <c r="BE165">
        <v>21.431999999999999</v>
      </c>
      <c r="BF165">
        <v>90</v>
      </c>
      <c r="BG165">
        <v>21.471</v>
      </c>
      <c r="BH165">
        <v>39</v>
      </c>
      <c r="BI165">
        <v>21.51</v>
      </c>
      <c r="BJ165">
        <v>55</v>
      </c>
    </row>
    <row r="166" spans="1:62" x14ac:dyDescent="0.2">
      <c r="A166">
        <v>21.548999999999999</v>
      </c>
      <c r="B166">
        <v>5</v>
      </c>
      <c r="C166">
        <v>21.588000000000001</v>
      </c>
      <c r="D166">
        <v>27</v>
      </c>
      <c r="E166">
        <v>21.626999999999999</v>
      </c>
      <c r="F166">
        <v>134</v>
      </c>
      <c r="H166">
        <v>21.548999999999999</v>
      </c>
      <c r="I166">
        <v>25</v>
      </c>
      <c r="J166">
        <v>21.588000000000001</v>
      </c>
      <c r="K166">
        <v>7</v>
      </c>
      <c r="L166">
        <v>21.626999999999999</v>
      </c>
      <c r="M166">
        <v>14</v>
      </c>
      <c r="O166">
        <v>21.548999999999999</v>
      </c>
      <c r="P166">
        <v>0.49</v>
      </c>
      <c r="Q166">
        <v>21.588000000000001</v>
      </c>
      <c r="R166">
        <v>0.62</v>
      </c>
      <c r="S166">
        <v>21.626999999999999</v>
      </c>
      <c r="T166">
        <v>0.82</v>
      </c>
      <c r="V166">
        <v>21.548999999999999</v>
      </c>
      <c r="W166">
        <v>13440</v>
      </c>
      <c r="X166">
        <v>21.588000000000001</v>
      </c>
      <c r="Y166">
        <v>5240</v>
      </c>
      <c r="Z166">
        <v>21.626999999999999</v>
      </c>
      <c r="AA166">
        <v>840</v>
      </c>
      <c r="AC166">
        <v>21.548999999999999</v>
      </c>
      <c r="AD166">
        <v>5</v>
      </c>
      <c r="AE166">
        <v>21.588000000000001</v>
      </c>
      <c r="AF166">
        <v>4</v>
      </c>
      <c r="AG166">
        <v>21.626999999999999</v>
      </c>
      <c r="AH166">
        <v>4</v>
      </c>
      <c r="AJ166">
        <v>21.548999999999999</v>
      </c>
      <c r="AK166">
        <v>2</v>
      </c>
      <c r="AL166">
        <v>21.588000000000001</v>
      </c>
      <c r="AM166">
        <v>7</v>
      </c>
      <c r="AN166">
        <v>21.626999999999999</v>
      </c>
      <c r="AO166">
        <v>33</v>
      </c>
      <c r="AQ166">
        <v>21.548999999999999</v>
      </c>
      <c r="AR166">
        <v>4</v>
      </c>
      <c r="AS166">
        <v>21.588000000000001</v>
      </c>
      <c r="AT166">
        <v>7</v>
      </c>
      <c r="AU166">
        <v>21.626999999999999</v>
      </c>
      <c r="AV166">
        <v>11</v>
      </c>
      <c r="AX166">
        <v>21.548999999999999</v>
      </c>
      <c r="AY166">
        <v>14</v>
      </c>
      <c r="AZ166">
        <v>21.588000000000001</v>
      </c>
      <c r="BA166">
        <v>11</v>
      </c>
      <c r="BB166">
        <v>21.626999999999999</v>
      </c>
      <c r="BC166">
        <v>11</v>
      </c>
      <c r="BE166">
        <v>21.548999999999999</v>
      </c>
      <c r="BF166">
        <v>39</v>
      </c>
      <c r="BG166">
        <v>21.588000000000001</v>
      </c>
      <c r="BH166">
        <v>47</v>
      </c>
      <c r="BI166">
        <v>21.626999999999999</v>
      </c>
      <c r="BJ166">
        <v>52</v>
      </c>
    </row>
    <row r="167" spans="1:62" x14ac:dyDescent="0.2">
      <c r="A167">
        <v>21.666</v>
      </c>
      <c r="B167">
        <v>101</v>
      </c>
      <c r="C167">
        <v>21.704999999999998</v>
      </c>
      <c r="D167">
        <v>48</v>
      </c>
      <c r="E167">
        <v>21.744</v>
      </c>
      <c r="F167">
        <v>20</v>
      </c>
      <c r="H167">
        <v>21.666</v>
      </c>
      <c r="I167">
        <v>34</v>
      </c>
      <c r="J167">
        <v>21.704999999999998</v>
      </c>
      <c r="K167">
        <v>34</v>
      </c>
      <c r="L167">
        <v>21.744</v>
      </c>
      <c r="M167">
        <v>7</v>
      </c>
      <c r="O167">
        <v>21.666</v>
      </c>
      <c r="P167">
        <v>0.56000000000000005</v>
      </c>
      <c r="Q167">
        <v>21.704999999999998</v>
      </c>
      <c r="R167">
        <v>0.71</v>
      </c>
      <c r="S167">
        <v>21.744</v>
      </c>
      <c r="T167">
        <v>0.55000000000000004</v>
      </c>
      <c r="V167">
        <v>21.666</v>
      </c>
      <c r="W167">
        <v>10840</v>
      </c>
      <c r="X167">
        <v>21.704999999999998</v>
      </c>
      <c r="Y167">
        <v>5340</v>
      </c>
      <c r="Z167">
        <v>21.744</v>
      </c>
      <c r="AA167">
        <v>10840</v>
      </c>
      <c r="AC167">
        <v>21.666</v>
      </c>
      <c r="AD167">
        <v>6</v>
      </c>
      <c r="AE167">
        <v>21.704999999999998</v>
      </c>
      <c r="AF167">
        <v>4</v>
      </c>
      <c r="AG167">
        <v>21.744</v>
      </c>
      <c r="AH167">
        <v>5</v>
      </c>
      <c r="AJ167">
        <v>21.666</v>
      </c>
      <c r="AK167">
        <v>25</v>
      </c>
      <c r="AL167">
        <v>21.704999999999998</v>
      </c>
      <c r="AM167">
        <v>9</v>
      </c>
      <c r="AN167">
        <v>21.744</v>
      </c>
      <c r="AO167">
        <v>6</v>
      </c>
      <c r="AQ167">
        <v>21.666</v>
      </c>
      <c r="AR167">
        <v>45</v>
      </c>
      <c r="AS167">
        <v>21.704999999999998</v>
      </c>
      <c r="AT167">
        <v>38</v>
      </c>
      <c r="AU167">
        <v>21.744</v>
      </c>
      <c r="AV167">
        <v>5</v>
      </c>
      <c r="AX167">
        <v>21.666</v>
      </c>
      <c r="AY167">
        <v>7</v>
      </c>
      <c r="AZ167">
        <v>21.704999999999998</v>
      </c>
      <c r="BA167">
        <v>5</v>
      </c>
      <c r="BB167">
        <v>21.744</v>
      </c>
      <c r="BC167">
        <v>8</v>
      </c>
      <c r="BE167">
        <v>21.666</v>
      </c>
      <c r="BF167">
        <v>144</v>
      </c>
      <c r="BG167">
        <v>21.704999999999998</v>
      </c>
      <c r="BH167">
        <v>47</v>
      </c>
      <c r="BI167">
        <v>21.744</v>
      </c>
      <c r="BJ167">
        <v>44</v>
      </c>
    </row>
    <row r="168" spans="1:62" x14ac:dyDescent="0.2">
      <c r="A168">
        <v>21.783999999999999</v>
      </c>
      <c r="B168">
        <v>73</v>
      </c>
      <c r="C168">
        <v>21.824999999999999</v>
      </c>
      <c r="D168">
        <v>55</v>
      </c>
      <c r="E168">
        <v>21.867000000000001</v>
      </c>
      <c r="F168">
        <v>63</v>
      </c>
      <c r="H168">
        <v>21.783999999999999</v>
      </c>
      <c r="I168">
        <v>13</v>
      </c>
      <c r="J168">
        <v>21.824999999999999</v>
      </c>
      <c r="K168">
        <v>22</v>
      </c>
      <c r="L168">
        <v>21.867000000000001</v>
      </c>
      <c r="M168">
        <v>20</v>
      </c>
      <c r="O168">
        <v>21.783999999999999</v>
      </c>
      <c r="P168">
        <v>0.54</v>
      </c>
      <c r="Q168">
        <v>21.824999999999999</v>
      </c>
      <c r="R168">
        <v>0.63</v>
      </c>
      <c r="S168">
        <v>21.867000000000001</v>
      </c>
      <c r="T168">
        <v>0.65</v>
      </c>
      <c r="V168">
        <v>21.783999999999999</v>
      </c>
      <c r="W168">
        <v>4940</v>
      </c>
      <c r="X168">
        <v>21.824999999999999</v>
      </c>
      <c r="Y168">
        <v>6240</v>
      </c>
      <c r="Z168">
        <v>21.867000000000001</v>
      </c>
      <c r="AA168">
        <v>3940</v>
      </c>
      <c r="AC168">
        <v>21.783999999999999</v>
      </c>
      <c r="AD168">
        <v>3</v>
      </c>
      <c r="AE168">
        <v>21.824999999999999</v>
      </c>
      <c r="AF168">
        <v>5</v>
      </c>
      <c r="AG168">
        <v>21.867000000000001</v>
      </c>
      <c r="AH168">
        <v>4</v>
      </c>
      <c r="AJ168">
        <v>21.783999999999999</v>
      </c>
      <c r="AK168">
        <v>13</v>
      </c>
      <c r="AL168">
        <v>21.824999999999999</v>
      </c>
      <c r="AM168">
        <v>15</v>
      </c>
      <c r="AN168">
        <v>21.867000000000001</v>
      </c>
      <c r="AO168">
        <v>11</v>
      </c>
      <c r="AQ168">
        <v>21.783999999999999</v>
      </c>
      <c r="AR168">
        <v>12</v>
      </c>
      <c r="AS168">
        <v>21.824999999999999</v>
      </c>
      <c r="AT168">
        <v>10</v>
      </c>
      <c r="AU168">
        <v>21.867000000000001</v>
      </c>
      <c r="AV168">
        <v>18</v>
      </c>
      <c r="AX168">
        <v>21.783999999999999</v>
      </c>
      <c r="AY168">
        <v>10</v>
      </c>
      <c r="AZ168">
        <v>21.824999999999999</v>
      </c>
      <c r="BA168">
        <v>13</v>
      </c>
      <c r="BB168">
        <v>21.867000000000001</v>
      </c>
      <c r="BC168">
        <v>9</v>
      </c>
      <c r="BE168">
        <v>21.783999999999999</v>
      </c>
      <c r="BF168">
        <v>47</v>
      </c>
      <c r="BG168">
        <v>21.824999999999999</v>
      </c>
      <c r="BH168">
        <v>95</v>
      </c>
      <c r="BI168">
        <v>21.867000000000001</v>
      </c>
      <c r="BJ168">
        <v>98</v>
      </c>
    </row>
    <row r="169" spans="1:62" x14ac:dyDescent="0.2">
      <c r="A169">
        <v>21.908999999999999</v>
      </c>
      <c r="B169">
        <v>33</v>
      </c>
      <c r="C169">
        <v>21.951000000000001</v>
      </c>
      <c r="D169">
        <v>38</v>
      </c>
      <c r="E169">
        <v>21.992999999999999</v>
      </c>
      <c r="F169">
        <v>50</v>
      </c>
      <c r="H169">
        <v>21.908999999999999</v>
      </c>
      <c r="I169">
        <v>53</v>
      </c>
      <c r="J169">
        <v>21.951000000000001</v>
      </c>
      <c r="K169">
        <v>34</v>
      </c>
      <c r="L169">
        <v>21.992999999999999</v>
      </c>
      <c r="M169">
        <v>8</v>
      </c>
      <c r="O169">
        <v>21.908999999999999</v>
      </c>
      <c r="P169">
        <v>0.52</v>
      </c>
      <c r="Q169">
        <v>21.951000000000001</v>
      </c>
      <c r="R169">
        <v>0.62</v>
      </c>
      <c r="S169">
        <v>21.992999999999999</v>
      </c>
      <c r="T169">
        <v>0.68</v>
      </c>
      <c r="V169">
        <v>21.908999999999999</v>
      </c>
      <c r="W169">
        <v>7440</v>
      </c>
      <c r="X169">
        <v>21.951000000000001</v>
      </c>
      <c r="Y169">
        <v>5640</v>
      </c>
      <c r="Z169">
        <v>21.992999999999999</v>
      </c>
      <c r="AA169">
        <v>4140</v>
      </c>
      <c r="AC169">
        <v>21.908999999999999</v>
      </c>
      <c r="AD169">
        <v>4</v>
      </c>
      <c r="AE169">
        <v>21.951000000000001</v>
      </c>
      <c r="AF169">
        <v>3</v>
      </c>
      <c r="AG169">
        <v>21.992999999999999</v>
      </c>
      <c r="AH169">
        <v>2</v>
      </c>
      <c r="AJ169">
        <v>21.908999999999999</v>
      </c>
      <c r="AK169">
        <v>19</v>
      </c>
      <c r="AL169">
        <v>21.951000000000001</v>
      </c>
      <c r="AM169">
        <v>16</v>
      </c>
      <c r="AN169">
        <v>21.992999999999999</v>
      </c>
      <c r="AO169">
        <v>6</v>
      </c>
      <c r="AQ169">
        <v>21.908999999999999</v>
      </c>
      <c r="AR169">
        <v>41</v>
      </c>
      <c r="AS169">
        <v>21.951000000000001</v>
      </c>
      <c r="AT169">
        <v>26</v>
      </c>
      <c r="AU169">
        <v>21.992999999999999</v>
      </c>
      <c r="AV169">
        <v>9</v>
      </c>
      <c r="AX169">
        <v>21.908999999999999</v>
      </c>
      <c r="AY169">
        <v>5</v>
      </c>
      <c r="AZ169">
        <v>21.951000000000001</v>
      </c>
      <c r="BA169">
        <v>5</v>
      </c>
      <c r="BB169">
        <v>21.992999999999999</v>
      </c>
      <c r="BC169">
        <v>9</v>
      </c>
      <c r="BE169">
        <v>21.908999999999999</v>
      </c>
      <c r="BF169">
        <v>139</v>
      </c>
      <c r="BG169">
        <v>21.951000000000001</v>
      </c>
      <c r="BH169">
        <v>125</v>
      </c>
      <c r="BI169">
        <v>21.992999999999999</v>
      </c>
      <c r="BJ169">
        <v>52</v>
      </c>
    </row>
    <row r="170" spans="1:62" x14ac:dyDescent="0.2">
      <c r="A170">
        <v>22.033999999999999</v>
      </c>
      <c r="B170">
        <v>21</v>
      </c>
      <c r="C170">
        <v>22.076000000000001</v>
      </c>
      <c r="D170">
        <v>61</v>
      </c>
      <c r="E170">
        <v>22.117999999999999</v>
      </c>
      <c r="F170">
        <v>77</v>
      </c>
      <c r="H170">
        <v>22.033999999999999</v>
      </c>
      <c r="I170">
        <v>3</v>
      </c>
      <c r="J170">
        <v>22.076000000000001</v>
      </c>
      <c r="K170">
        <v>32</v>
      </c>
      <c r="L170">
        <v>22.117999999999999</v>
      </c>
      <c r="M170">
        <v>17</v>
      </c>
      <c r="O170">
        <v>22.033999999999999</v>
      </c>
      <c r="P170">
        <v>0.68</v>
      </c>
      <c r="Q170">
        <v>22.076000000000001</v>
      </c>
      <c r="R170">
        <v>0.66</v>
      </c>
      <c r="S170">
        <v>22.117999999999999</v>
      </c>
      <c r="T170">
        <v>0.62</v>
      </c>
      <c r="V170">
        <v>22.033999999999999</v>
      </c>
      <c r="W170">
        <v>4740</v>
      </c>
      <c r="X170">
        <v>22.076000000000001</v>
      </c>
      <c r="Y170">
        <v>2940</v>
      </c>
      <c r="Z170">
        <v>22.117999999999999</v>
      </c>
      <c r="AA170">
        <v>4140</v>
      </c>
      <c r="AC170">
        <v>22.033999999999999</v>
      </c>
      <c r="AD170">
        <v>2</v>
      </c>
      <c r="AE170">
        <v>22.076000000000001</v>
      </c>
      <c r="AF170">
        <v>6</v>
      </c>
      <c r="AG170">
        <v>22.117999999999999</v>
      </c>
      <c r="AH170">
        <v>5</v>
      </c>
      <c r="AJ170">
        <v>22.033999999999999</v>
      </c>
      <c r="AK170">
        <v>2</v>
      </c>
      <c r="AL170">
        <v>22.076000000000001</v>
      </c>
      <c r="AM170">
        <v>20</v>
      </c>
      <c r="AN170">
        <v>22.117999999999999</v>
      </c>
      <c r="AO170">
        <v>9</v>
      </c>
      <c r="AQ170">
        <v>22.033999999999999</v>
      </c>
      <c r="AR170">
        <v>5</v>
      </c>
      <c r="AS170">
        <v>22.076000000000001</v>
      </c>
      <c r="AT170">
        <v>25</v>
      </c>
      <c r="AU170">
        <v>22.117999999999999</v>
      </c>
      <c r="AV170">
        <v>13</v>
      </c>
      <c r="AX170">
        <v>22.033999999999999</v>
      </c>
      <c r="AY170">
        <v>12</v>
      </c>
      <c r="AZ170">
        <v>22.076000000000001</v>
      </c>
      <c r="BA170">
        <v>13</v>
      </c>
      <c r="BB170">
        <v>22.117999999999999</v>
      </c>
      <c r="BC170">
        <v>12</v>
      </c>
      <c r="BE170">
        <v>22.033999999999999</v>
      </c>
      <c r="BF170">
        <v>36</v>
      </c>
      <c r="BG170">
        <v>22.076000000000001</v>
      </c>
      <c r="BH170">
        <v>217</v>
      </c>
      <c r="BI170">
        <v>22.117999999999999</v>
      </c>
      <c r="BJ170">
        <v>185</v>
      </c>
    </row>
    <row r="171" spans="1:62" x14ac:dyDescent="0.2">
      <c r="A171">
        <v>22.16</v>
      </c>
      <c r="B171">
        <v>34</v>
      </c>
      <c r="C171">
        <v>22.202000000000002</v>
      </c>
      <c r="D171">
        <v>27</v>
      </c>
      <c r="E171">
        <v>22.242999999999999</v>
      </c>
      <c r="F171">
        <v>36</v>
      </c>
      <c r="H171">
        <v>22.16</v>
      </c>
      <c r="I171">
        <v>17</v>
      </c>
      <c r="J171">
        <v>22.202000000000002</v>
      </c>
      <c r="K171">
        <v>87</v>
      </c>
      <c r="L171">
        <v>22.242999999999999</v>
      </c>
      <c r="M171">
        <v>28</v>
      </c>
      <c r="O171">
        <v>22.16</v>
      </c>
      <c r="P171">
        <v>0.51</v>
      </c>
      <c r="Q171">
        <v>22.202000000000002</v>
      </c>
      <c r="R171">
        <v>0.54</v>
      </c>
      <c r="S171">
        <v>22.242999999999999</v>
      </c>
      <c r="T171">
        <v>0.79</v>
      </c>
      <c r="V171">
        <v>22.16</v>
      </c>
      <c r="W171">
        <v>5240</v>
      </c>
      <c r="X171">
        <v>22.202000000000002</v>
      </c>
      <c r="Y171">
        <v>5640</v>
      </c>
      <c r="Z171">
        <v>22.242999999999999</v>
      </c>
      <c r="AA171">
        <v>10440</v>
      </c>
      <c r="AC171">
        <v>22.16</v>
      </c>
      <c r="AD171">
        <v>3</v>
      </c>
      <c r="AE171">
        <v>22.202000000000002</v>
      </c>
      <c r="AF171">
        <v>2</v>
      </c>
      <c r="AG171">
        <v>22.242999999999999</v>
      </c>
      <c r="AH171">
        <v>5</v>
      </c>
      <c r="AJ171">
        <v>22.16</v>
      </c>
      <c r="AK171">
        <v>4</v>
      </c>
      <c r="AL171">
        <v>22.202000000000002</v>
      </c>
      <c r="AM171">
        <v>7</v>
      </c>
      <c r="AN171">
        <v>22.242999999999999</v>
      </c>
      <c r="AO171">
        <v>8</v>
      </c>
      <c r="AQ171">
        <v>22.16</v>
      </c>
      <c r="AR171">
        <v>13</v>
      </c>
      <c r="AS171">
        <v>22.202000000000002</v>
      </c>
      <c r="AT171">
        <v>6</v>
      </c>
      <c r="AU171">
        <v>22.242999999999999</v>
      </c>
      <c r="AV171">
        <v>10</v>
      </c>
      <c r="AX171">
        <v>22.16</v>
      </c>
      <c r="AY171">
        <v>9</v>
      </c>
      <c r="AZ171">
        <v>22.202000000000002</v>
      </c>
      <c r="BA171">
        <v>6</v>
      </c>
      <c r="BB171">
        <v>22.242999999999999</v>
      </c>
      <c r="BC171">
        <v>11</v>
      </c>
      <c r="BE171">
        <v>22.16</v>
      </c>
      <c r="BF171">
        <v>277</v>
      </c>
      <c r="BG171">
        <v>22.202000000000002</v>
      </c>
      <c r="BH171">
        <v>185</v>
      </c>
      <c r="BI171">
        <v>22.242999999999999</v>
      </c>
      <c r="BJ171">
        <v>68</v>
      </c>
    </row>
    <row r="172" spans="1:62" x14ac:dyDescent="0.2">
      <c r="A172">
        <v>22.285</v>
      </c>
      <c r="B172">
        <v>42</v>
      </c>
      <c r="C172">
        <v>22.327000000000002</v>
      </c>
      <c r="D172">
        <v>27</v>
      </c>
      <c r="E172">
        <v>22.369</v>
      </c>
      <c r="F172">
        <v>9</v>
      </c>
      <c r="H172">
        <v>22.285</v>
      </c>
      <c r="I172">
        <v>92</v>
      </c>
      <c r="J172">
        <v>22.327000000000002</v>
      </c>
      <c r="K172">
        <v>19</v>
      </c>
      <c r="L172">
        <v>22.369</v>
      </c>
      <c r="M172">
        <v>4</v>
      </c>
      <c r="O172">
        <v>22.285</v>
      </c>
      <c r="P172">
        <v>0.71</v>
      </c>
      <c r="Q172">
        <v>22.327000000000002</v>
      </c>
      <c r="R172">
        <v>0.24</v>
      </c>
      <c r="S172">
        <v>22.369</v>
      </c>
      <c r="T172">
        <v>0.62</v>
      </c>
      <c r="V172">
        <v>22.285</v>
      </c>
      <c r="W172">
        <v>7640</v>
      </c>
      <c r="X172">
        <v>22.327000000000002</v>
      </c>
      <c r="Y172">
        <v>9740</v>
      </c>
      <c r="Z172">
        <v>22.369</v>
      </c>
      <c r="AA172">
        <v>3440</v>
      </c>
      <c r="AC172">
        <v>22.285</v>
      </c>
      <c r="AD172">
        <v>5</v>
      </c>
      <c r="AE172">
        <v>22.327000000000002</v>
      </c>
      <c r="AF172">
        <v>2</v>
      </c>
      <c r="AG172">
        <v>22.369</v>
      </c>
      <c r="AH172">
        <v>4</v>
      </c>
      <c r="AJ172">
        <v>22.285</v>
      </c>
      <c r="AK172">
        <v>39</v>
      </c>
      <c r="AL172">
        <v>22.327000000000002</v>
      </c>
      <c r="AM172">
        <v>7</v>
      </c>
      <c r="AN172">
        <v>22.369</v>
      </c>
      <c r="AO172">
        <v>2</v>
      </c>
      <c r="AQ172">
        <v>22.285</v>
      </c>
      <c r="AR172">
        <v>92</v>
      </c>
      <c r="AS172">
        <v>22.327000000000002</v>
      </c>
      <c r="AT172">
        <v>21</v>
      </c>
      <c r="AU172">
        <v>22.369</v>
      </c>
      <c r="AV172">
        <v>2</v>
      </c>
      <c r="AX172">
        <v>22.285</v>
      </c>
      <c r="AY172">
        <v>4</v>
      </c>
      <c r="AZ172">
        <v>22.327000000000002</v>
      </c>
      <c r="BA172">
        <v>6</v>
      </c>
      <c r="BB172">
        <v>22.369</v>
      </c>
      <c r="BC172">
        <v>18</v>
      </c>
      <c r="BE172">
        <v>22.285</v>
      </c>
      <c r="BF172">
        <v>142</v>
      </c>
      <c r="BG172">
        <v>22.327000000000002</v>
      </c>
      <c r="BH172">
        <v>60</v>
      </c>
      <c r="BI172">
        <v>22.369</v>
      </c>
      <c r="BJ172">
        <v>44</v>
      </c>
    </row>
    <row r="173" spans="1:62" x14ac:dyDescent="0.2">
      <c r="A173">
        <v>22.411000000000001</v>
      </c>
      <c r="B173">
        <v>9</v>
      </c>
      <c r="C173">
        <v>22.452000000000002</v>
      </c>
      <c r="D173">
        <v>33</v>
      </c>
      <c r="E173">
        <v>22.494</v>
      </c>
      <c r="F173">
        <v>30</v>
      </c>
      <c r="H173">
        <v>22.411000000000001</v>
      </c>
      <c r="I173">
        <v>5</v>
      </c>
      <c r="J173">
        <v>22.452000000000002</v>
      </c>
      <c r="K173">
        <v>7</v>
      </c>
      <c r="L173">
        <v>22.494</v>
      </c>
      <c r="M173">
        <v>5</v>
      </c>
      <c r="O173">
        <v>22.411000000000001</v>
      </c>
      <c r="P173">
        <v>0.59</v>
      </c>
      <c r="Q173">
        <v>22.452000000000002</v>
      </c>
      <c r="R173">
        <v>0.56999999999999995</v>
      </c>
      <c r="S173">
        <v>22.494</v>
      </c>
      <c r="T173">
        <v>0</v>
      </c>
      <c r="V173">
        <v>22.411000000000001</v>
      </c>
      <c r="W173">
        <v>7140</v>
      </c>
      <c r="X173">
        <v>22.452000000000002</v>
      </c>
      <c r="Y173">
        <v>5740</v>
      </c>
      <c r="Z173">
        <v>22.494</v>
      </c>
      <c r="AA173">
        <v>6500</v>
      </c>
      <c r="AC173">
        <v>22.411000000000001</v>
      </c>
      <c r="AD173">
        <v>4</v>
      </c>
      <c r="AE173">
        <v>22.452000000000002</v>
      </c>
      <c r="AF173">
        <v>3</v>
      </c>
      <c r="AG173">
        <v>22.494</v>
      </c>
      <c r="AH173">
        <v>2</v>
      </c>
      <c r="AJ173">
        <v>22.411000000000001</v>
      </c>
      <c r="AK173">
        <v>3</v>
      </c>
      <c r="AL173">
        <v>22.452000000000002</v>
      </c>
      <c r="AM173">
        <v>7</v>
      </c>
      <c r="AN173">
        <v>22.494</v>
      </c>
      <c r="AO173">
        <v>5</v>
      </c>
      <c r="AQ173">
        <v>22.411000000000001</v>
      </c>
      <c r="AR173">
        <v>2</v>
      </c>
      <c r="AS173">
        <v>22.452000000000002</v>
      </c>
      <c r="AT173">
        <v>7</v>
      </c>
      <c r="AU173">
        <v>22.494</v>
      </c>
      <c r="AV173">
        <v>6</v>
      </c>
      <c r="AX173">
        <v>22.411000000000001</v>
      </c>
      <c r="AY173">
        <v>16</v>
      </c>
      <c r="AZ173">
        <v>22.452000000000002</v>
      </c>
      <c r="BA173">
        <v>17</v>
      </c>
      <c r="BB173">
        <v>22.494</v>
      </c>
      <c r="BC173">
        <v>13</v>
      </c>
      <c r="BE173">
        <v>22.411000000000001</v>
      </c>
      <c r="BF173">
        <v>39</v>
      </c>
      <c r="BG173">
        <v>22.452000000000002</v>
      </c>
      <c r="BH173">
        <v>44</v>
      </c>
      <c r="BI173">
        <v>22.494</v>
      </c>
      <c r="BJ173">
        <v>42</v>
      </c>
    </row>
    <row r="174" spans="1:62" x14ac:dyDescent="0.2">
      <c r="A174">
        <v>22.536000000000001</v>
      </c>
      <c r="B174">
        <v>27</v>
      </c>
      <c r="C174">
        <v>22.577999999999999</v>
      </c>
      <c r="D174">
        <v>12</v>
      </c>
      <c r="E174">
        <v>22.62</v>
      </c>
      <c r="F174">
        <v>30</v>
      </c>
      <c r="H174">
        <v>22.536000000000001</v>
      </c>
      <c r="I174">
        <v>4</v>
      </c>
      <c r="J174">
        <v>22.577999999999999</v>
      </c>
      <c r="K174">
        <v>5</v>
      </c>
      <c r="L174">
        <v>22.62</v>
      </c>
      <c r="M174">
        <v>18</v>
      </c>
      <c r="O174">
        <v>22.536000000000001</v>
      </c>
      <c r="P174">
        <v>0.63</v>
      </c>
      <c r="Q174">
        <v>22.577999999999999</v>
      </c>
      <c r="R174">
        <v>0.63</v>
      </c>
      <c r="S174">
        <v>22.62</v>
      </c>
      <c r="T174">
        <v>0.54</v>
      </c>
      <c r="V174">
        <v>22.536000000000001</v>
      </c>
      <c r="W174">
        <v>7340</v>
      </c>
      <c r="X174">
        <v>22.577999999999999</v>
      </c>
      <c r="Y174">
        <v>9940</v>
      </c>
      <c r="Z174">
        <v>22.62</v>
      </c>
      <c r="AA174">
        <v>6440</v>
      </c>
      <c r="AC174">
        <v>22.536000000000001</v>
      </c>
      <c r="AD174">
        <v>1</v>
      </c>
      <c r="AE174">
        <v>22.577999999999999</v>
      </c>
      <c r="AF174">
        <v>3</v>
      </c>
      <c r="AG174">
        <v>22.62</v>
      </c>
      <c r="AH174">
        <v>4</v>
      </c>
      <c r="AJ174">
        <v>22.536000000000001</v>
      </c>
      <c r="AK174">
        <v>3</v>
      </c>
      <c r="AL174">
        <v>22.577999999999999</v>
      </c>
      <c r="AM174">
        <v>5</v>
      </c>
      <c r="AN174">
        <v>22.62</v>
      </c>
      <c r="AO174">
        <v>8</v>
      </c>
      <c r="AQ174">
        <v>22.536000000000001</v>
      </c>
      <c r="AR174">
        <v>4</v>
      </c>
      <c r="AS174">
        <v>22.577999999999999</v>
      </c>
      <c r="AT174">
        <v>2</v>
      </c>
      <c r="AU174">
        <v>22.62</v>
      </c>
      <c r="AV174">
        <v>26</v>
      </c>
      <c r="AX174">
        <v>22.536000000000001</v>
      </c>
      <c r="AY174">
        <v>9</v>
      </c>
      <c r="AZ174">
        <v>22.577999999999999</v>
      </c>
      <c r="BA174">
        <v>10</v>
      </c>
      <c r="BB174">
        <v>22.62</v>
      </c>
      <c r="BC174">
        <v>6</v>
      </c>
      <c r="BE174">
        <v>22.536000000000001</v>
      </c>
      <c r="BF174">
        <v>39</v>
      </c>
      <c r="BG174">
        <v>22.577999999999999</v>
      </c>
      <c r="BH174">
        <v>44</v>
      </c>
      <c r="BI174">
        <v>22.62</v>
      </c>
      <c r="BJ174">
        <v>71</v>
      </c>
    </row>
    <row r="175" spans="1:62" x14ac:dyDescent="0.2">
      <c r="A175">
        <v>22.661000000000001</v>
      </c>
      <c r="B175">
        <v>33</v>
      </c>
      <c r="C175">
        <v>22.702999999999999</v>
      </c>
      <c r="D175">
        <v>31</v>
      </c>
      <c r="E175">
        <v>22.742999999999999</v>
      </c>
      <c r="F175">
        <v>19</v>
      </c>
      <c r="H175">
        <v>22.661000000000001</v>
      </c>
      <c r="I175">
        <v>42</v>
      </c>
      <c r="J175">
        <v>22.702999999999999</v>
      </c>
      <c r="K175">
        <v>11</v>
      </c>
      <c r="L175">
        <v>22.742999999999999</v>
      </c>
      <c r="M175">
        <v>9</v>
      </c>
      <c r="O175">
        <v>22.661000000000001</v>
      </c>
      <c r="P175">
        <v>0.42</v>
      </c>
      <c r="Q175">
        <v>22.702999999999999</v>
      </c>
      <c r="R175">
        <v>0.72</v>
      </c>
      <c r="S175">
        <v>22.742999999999999</v>
      </c>
      <c r="T175">
        <v>0.64</v>
      </c>
      <c r="V175">
        <v>22.661000000000001</v>
      </c>
      <c r="W175">
        <v>7940</v>
      </c>
      <c r="X175">
        <v>22.702999999999999</v>
      </c>
      <c r="Y175">
        <v>4040</v>
      </c>
      <c r="Z175">
        <v>22.742999999999999</v>
      </c>
      <c r="AA175">
        <v>4640</v>
      </c>
      <c r="AC175">
        <v>22.661000000000001</v>
      </c>
      <c r="AD175">
        <v>4</v>
      </c>
      <c r="AE175">
        <v>22.702999999999999</v>
      </c>
      <c r="AF175">
        <v>5</v>
      </c>
      <c r="AG175">
        <v>22.742999999999999</v>
      </c>
      <c r="AH175">
        <v>5</v>
      </c>
      <c r="AJ175">
        <v>22.661000000000001</v>
      </c>
      <c r="AK175">
        <v>12</v>
      </c>
      <c r="AL175">
        <v>22.702999999999999</v>
      </c>
      <c r="AM175">
        <v>14</v>
      </c>
      <c r="AN175">
        <v>22.742999999999999</v>
      </c>
      <c r="AO175">
        <v>2</v>
      </c>
      <c r="AQ175">
        <v>22.661000000000001</v>
      </c>
      <c r="AR175">
        <v>50</v>
      </c>
      <c r="AS175">
        <v>22.702999999999999</v>
      </c>
      <c r="AT175">
        <v>16</v>
      </c>
      <c r="AU175">
        <v>22.742999999999999</v>
      </c>
      <c r="AV175">
        <v>11</v>
      </c>
      <c r="AX175">
        <v>22.661000000000001</v>
      </c>
      <c r="AY175">
        <v>6</v>
      </c>
      <c r="AZ175">
        <v>22.702999999999999</v>
      </c>
      <c r="BA175">
        <v>8</v>
      </c>
      <c r="BB175">
        <v>22.742999999999999</v>
      </c>
      <c r="BC175">
        <v>7</v>
      </c>
      <c r="BE175">
        <v>22.661000000000001</v>
      </c>
      <c r="BF175">
        <v>68</v>
      </c>
      <c r="BG175">
        <v>22.702999999999999</v>
      </c>
      <c r="BH175">
        <v>63</v>
      </c>
      <c r="BI175">
        <v>22.742999999999999</v>
      </c>
      <c r="BJ175">
        <v>27</v>
      </c>
    </row>
    <row r="176" spans="1:62" x14ac:dyDescent="0.2">
      <c r="A176">
        <v>22.782</v>
      </c>
      <c r="B176">
        <v>6</v>
      </c>
      <c r="C176">
        <v>22.821999999999999</v>
      </c>
      <c r="D176">
        <v>21</v>
      </c>
      <c r="E176">
        <v>22.861999999999998</v>
      </c>
      <c r="F176">
        <v>29</v>
      </c>
      <c r="H176">
        <v>22.782</v>
      </c>
      <c r="I176">
        <v>4</v>
      </c>
      <c r="J176">
        <v>22.821999999999999</v>
      </c>
      <c r="K176">
        <v>10</v>
      </c>
      <c r="L176">
        <v>22.861999999999998</v>
      </c>
      <c r="M176">
        <v>26</v>
      </c>
      <c r="O176">
        <v>22.782</v>
      </c>
      <c r="P176">
        <v>0.68</v>
      </c>
      <c r="Q176">
        <v>22.821999999999999</v>
      </c>
      <c r="R176">
        <v>0.62</v>
      </c>
      <c r="S176">
        <v>22.861999999999998</v>
      </c>
      <c r="T176">
        <v>0.72</v>
      </c>
      <c r="V176">
        <v>22.782</v>
      </c>
      <c r="W176">
        <v>11940</v>
      </c>
      <c r="X176">
        <v>22.821999999999999</v>
      </c>
      <c r="Y176">
        <v>8040</v>
      </c>
      <c r="Z176">
        <v>22.861999999999998</v>
      </c>
      <c r="AA176">
        <v>6240</v>
      </c>
      <c r="AC176">
        <v>22.782</v>
      </c>
      <c r="AD176">
        <v>3</v>
      </c>
      <c r="AE176">
        <v>22.821999999999999</v>
      </c>
      <c r="AF176">
        <v>3</v>
      </c>
      <c r="AG176">
        <v>22.861999999999998</v>
      </c>
      <c r="AH176">
        <v>10</v>
      </c>
      <c r="AJ176">
        <v>22.782</v>
      </c>
      <c r="AK176">
        <v>2</v>
      </c>
      <c r="AL176">
        <v>22.821999999999999</v>
      </c>
      <c r="AM176">
        <v>5</v>
      </c>
      <c r="AN176">
        <v>22.861999999999998</v>
      </c>
      <c r="AO176">
        <v>8</v>
      </c>
      <c r="AQ176">
        <v>22.782</v>
      </c>
      <c r="AR176">
        <v>3</v>
      </c>
      <c r="AS176">
        <v>22.821999999999999</v>
      </c>
      <c r="AT176">
        <v>6</v>
      </c>
      <c r="AU176">
        <v>22.861999999999998</v>
      </c>
      <c r="AV176">
        <v>17</v>
      </c>
      <c r="AX176">
        <v>22.782</v>
      </c>
      <c r="AY176">
        <v>8</v>
      </c>
      <c r="AZ176">
        <v>22.821999999999999</v>
      </c>
      <c r="BA176">
        <v>14</v>
      </c>
      <c r="BB176">
        <v>22.861999999999998</v>
      </c>
      <c r="BC176">
        <v>10</v>
      </c>
      <c r="BE176">
        <v>22.782</v>
      </c>
      <c r="BF176">
        <v>22</v>
      </c>
      <c r="BG176">
        <v>22.821999999999999</v>
      </c>
      <c r="BH176">
        <v>47</v>
      </c>
      <c r="BI176">
        <v>22.861999999999998</v>
      </c>
      <c r="BJ176">
        <v>49</v>
      </c>
    </row>
    <row r="177" spans="1:62" x14ac:dyDescent="0.2">
      <c r="A177">
        <v>22.901</v>
      </c>
      <c r="B177">
        <v>87</v>
      </c>
      <c r="C177">
        <v>22.940999999999999</v>
      </c>
      <c r="D177">
        <v>38</v>
      </c>
      <c r="E177">
        <v>22.98</v>
      </c>
      <c r="F177">
        <v>10</v>
      </c>
      <c r="H177">
        <v>22.901</v>
      </c>
      <c r="I177">
        <v>25</v>
      </c>
      <c r="J177">
        <v>22.940999999999999</v>
      </c>
      <c r="K177">
        <v>5</v>
      </c>
      <c r="L177">
        <v>22.98</v>
      </c>
      <c r="M177">
        <v>4</v>
      </c>
      <c r="O177">
        <v>22.901</v>
      </c>
      <c r="P177">
        <v>0.2</v>
      </c>
      <c r="Q177">
        <v>22.940999999999999</v>
      </c>
      <c r="R177">
        <v>0.52</v>
      </c>
      <c r="S177">
        <v>22.98</v>
      </c>
      <c r="T177">
        <v>0.61</v>
      </c>
      <c r="V177">
        <v>22.901</v>
      </c>
      <c r="W177">
        <v>11440</v>
      </c>
      <c r="X177">
        <v>22.940999999999999</v>
      </c>
      <c r="Y177">
        <v>6240</v>
      </c>
      <c r="Z177">
        <v>22.98</v>
      </c>
      <c r="AA177">
        <v>3640</v>
      </c>
      <c r="AC177">
        <v>22.901</v>
      </c>
      <c r="AD177">
        <v>5</v>
      </c>
      <c r="AE177">
        <v>22.940999999999999</v>
      </c>
      <c r="AF177">
        <v>4</v>
      </c>
      <c r="AG177">
        <v>22.98</v>
      </c>
      <c r="AH177">
        <v>3</v>
      </c>
      <c r="AJ177">
        <v>22.901</v>
      </c>
      <c r="AK177">
        <v>13</v>
      </c>
      <c r="AL177">
        <v>22.940999999999999</v>
      </c>
      <c r="AM177">
        <v>6</v>
      </c>
      <c r="AN177">
        <v>22.98</v>
      </c>
      <c r="AO177">
        <v>3</v>
      </c>
      <c r="AQ177">
        <v>22.901</v>
      </c>
      <c r="AR177">
        <v>34</v>
      </c>
      <c r="AS177">
        <v>22.940999999999999</v>
      </c>
      <c r="AT177">
        <v>5</v>
      </c>
      <c r="AU177">
        <v>22.98</v>
      </c>
      <c r="AV177">
        <v>4</v>
      </c>
      <c r="AX177">
        <v>22.901</v>
      </c>
      <c r="AY177">
        <v>8</v>
      </c>
      <c r="AZ177">
        <v>22.940999999999999</v>
      </c>
      <c r="BA177">
        <v>14</v>
      </c>
      <c r="BB177">
        <v>22.98</v>
      </c>
      <c r="BC177">
        <v>11</v>
      </c>
      <c r="BE177">
        <v>22.901</v>
      </c>
      <c r="BF177">
        <v>68</v>
      </c>
      <c r="BG177">
        <v>22.940999999999999</v>
      </c>
      <c r="BH177">
        <v>41</v>
      </c>
      <c r="BI177">
        <v>22.98</v>
      </c>
      <c r="BJ177">
        <v>41</v>
      </c>
    </row>
    <row r="178" spans="1:62" x14ac:dyDescent="0.2">
      <c r="A178">
        <v>23.02</v>
      </c>
      <c r="B178">
        <v>27</v>
      </c>
      <c r="C178">
        <v>23.06</v>
      </c>
      <c r="D178">
        <v>63</v>
      </c>
      <c r="E178">
        <v>23.099</v>
      </c>
      <c r="F178">
        <v>18</v>
      </c>
      <c r="H178">
        <v>23.02</v>
      </c>
      <c r="I178">
        <v>9</v>
      </c>
      <c r="J178">
        <v>23.06</v>
      </c>
      <c r="K178">
        <v>40</v>
      </c>
      <c r="L178">
        <v>23.099</v>
      </c>
      <c r="M178">
        <v>20</v>
      </c>
      <c r="O178">
        <v>23.02</v>
      </c>
      <c r="P178">
        <v>0.65</v>
      </c>
      <c r="Q178">
        <v>23.06</v>
      </c>
      <c r="R178">
        <v>0.54</v>
      </c>
      <c r="S178">
        <v>23.099</v>
      </c>
      <c r="T178">
        <v>0.5</v>
      </c>
      <c r="V178">
        <v>23.02</v>
      </c>
      <c r="W178">
        <v>4740</v>
      </c>
      <c r="X178">
        <v>23.06</v>
      </c>
      <c r="Y178">
        <v>5640</v>
      </c>
      <c r="Z178">
        <v>23.099</v>
      </c>
      <c r="AA178">
        <v>10940</v>
      </c>
      <c r="AC178">
        <v>23.02</v>
      </c>
      <c r="AD178">
        <v>3</v>
      </c>
      <c r="AE178">
        <v>23.06</v>
      </c>
      <c r="AF178">
        <v>6</v>
      </c>
      <c r="AG178">
        <v>23.099</v>
      </c>
      <c r="AH178">
        <v>4</v>
      </c>
      <c r="AJ178">
        <v>23.02</v>
      </c>
      <c r="AK178">
        <v>7</v>
      </c>
      <c r="AL178">
        <v>23.06</v>
      </c>
      <c r="AM178">
        <v>17</v>
      </c>
      <c r="AN178">
        <v>23.099</v>
      </c>
      <c r="AO178">
        <v>18</v>
      </c>
      <c r="AQ178">
        <v>23.02</v>
      </c>
      <c r="AR178">
        <v>8</v>
      </c>
      <c r="AS178">
        <v>23.06</v>
      </c>
      <c r="AT178">
        <v>41</v>
      </c>
      <c r="AU178">
        <v>23.099</v>
      </c>
      <c r="AV178">
        <v>13</v>
      </c>
      <c r="AX178">
        <v>23.02</v>
      </c>
      <c r="AY178">
        <v>14</v>
      </c>
      <c r="AZ178">
        <v>23.06</v>
      </c>
      <c r="BA178">
        <v>10</v>
      </c>
      <c r="BB178">
        <v>23.099</v>
      </c>
      <c r="BC178">
        <v>10</v>
      </c>
      <c r="BE178">
        <v>23.02</v>
      </c>
      <c r="BF178">
        <v>68</v>
      </c>
      <c r="BG178">
        <v>23.06</v>
      </c>
      <c r="BH178">
        <v>133</v>
      </c>
      <c r="BI178">
        <v>23.099</v>
      </c>
      <c r="BJ178">
        <v>77</v>
      </c>
    </row>
    <row r="179" spans="1:62" x14ac:dyDescent="0.2">
      <c r="A179">
        <v>23.138999999999999</v>
      </c>
      <c r="B179">
        <v>11</v>
      </c>
      <c r="C179">
        <v>23.178000000000001</v>
      </c>
      <c r="D179">
        <v>29</v>
      </c>
      <c r="E179">
        <v>23.218</v>
      </c>
      <c r="F179">
        <v>43</v>
      </c>
      <c r="H179">
        <v>23.138999999999999</v>
      </c>
      <c r="I179">
        <v>6</v>
      </c>
      <c r="J179">
        <v>23.178000000000001</v>
      </c>
      <c r="K179">
        <v>8</v>
      </c>
      <c r="L179">
        <v>23.218</v>
      </c>
      <c r="M179">
        <v>6</v>
      </c>
      <c r="O179">
        <v>23.138999999999999</v>
      </c>
      <c r="P179">
        <v>0.63</v>
      </c>
      <c r="Q179">
        <v>23.178000000000001</v>
      </c>
      <c r="R179">
        <v>0.62</v>
      </c>
      <c r="S179">
        <v>23.218</v>
      </c>
      <c r="T179">
        <v>0.57999999999999996</v>
      </c>
      <c r="V179">
        <v>23.138999999999999</v>
      </c>
      <c r="W179">
        <v>24240</v>
      </c>
      <c r="X179">
        <v>23.178000000000001</v>
      </c>
      <c r="Y179">
        <v>6240</v>
      </c>
      <c r="Z179">
        <v>23.218</v>
      </c>
      <c r="AA179">
        <v>16140</v>
      </c>
      <c r="AC179">
        <v>23.138999999999999</v>
      </c>
      <c r="AD179">
        <v>3</v>
      </c>
      <c r="AE179">
        <v>23.178000000000001</v>
      </c>
      <c r="AF179">
        <v>4</v>
      </c>
      <c r="AG179">
        <v>23.218</v>
      </c>
      <c r="AH179">
        <v>1</v>
      </c>
      <c r="AJ179">
        <v>23.138999999999999</v>
      </c>
      <c r="AK179">
        <v>3</v>
      </c>
      <c r="AL179">
        <v>23.178000000000001</v>
      </c>
      <c r="AM179">
        <v>3</v>
      </c>
      <c r="AN179">
        <v>23.218</v>
      </c>
      <c r="AO179">
        <v>11</v>
      </c>
      <c r="AQ179">
        <v>23.138999999999999</v>
      </c>
      <c r="AR179">
        <v>5</v>
      </c>
      <c r="AS179">
        <v>23.178000000000001</v>
      </c>
      <c r="AT179">
        <v>8</v>
      </c>
      <c r="AU179">
        <v>23.218</v>
      </c>
      <c r="AV179">
        <v>9</v>
      </c>
      <c r="AX179">
        <v>23.138999999999999</v>
      </c>
      <c r="AY179">
        <v>8</v>
      </c>
      <c r="AZ179">
        <v>23.178000000000001</v>
      </c>
      <c r="BA179">
        <v>5</v>
      </c>
      <c r="BB179">
        <v>23.218</v>
      </c>
      <c r="BC179">
        <v>7</v>
      </c>
      <c r="BE179">
        <v>23.138999999999999</v>
      </c>
      <c r="BF179">
        <v>49</v>
      </c>
      <c r="BG179">
        <v>23.178000000000001</v>
      </c>
      <c r="BH179">
        <v>41</v>
      </c>
      <c r="BI179">
        <v>23.218</v>
      </c>
      <c r="BJ179">
        <v>36</v>
      </c>
    </row>
    <row r="180" spans="1:62" x14ac:dyDescent="0.2">
      <c r="A180">
        <v>23.257999999999999</v>
      </c>
      <c r="B180">
        <v>54</v>
      </c>
      <c r="C180">
        <v>23.297000000000001</v>
      </c>
      <c r="D180">
        <v>39</v>
      </c>
      <c r="E180">
        <v>23.337</v>
      </c>
      <c r="F180">
        <v>21</v>
      </c>
      <c r="H180">
        <v>23.257999999999999</v>
      </c>
      <c r="I180">
        <v>8</v>
      </c>
      <c r="J180">
        <v>23.297000000000001</v>
      </c>
      <c r="K180">
        <v>37</v>
      </c>
      <c r="L180">
        <v>23.337</v>
      </c>
      <c r="M180">
        <v>33</v>
      </c>
      <c r="O180">
        <v>23.257999999999999</v>
      </c>
      <c r="P180">
        <v>0.6</v>
      </c>
      <c r="Q180">
        <v>23.297000000000001</v>
      </c>
      <c r="R180">
        <v>0.66</v>
      </c>
      <c r="S180">
        <v>23.337</v>
      </c>
      <c r="T180">
        <v>0.61</v>
      </c>
      <c r="V180">
        <v>23.257999999999999</v>
      </c>
      <c r="W180">
        <v>8440</v>
      </c>
      <c r="X180">
        <v>23.297000000000001</v>
      </c>
      <c r="Y180">
        <v>9840</v>
      </c>
      <c r="Z180">
        <v>23.337</v>
      </c>
      <c r="AA180">
        <v>13840</v>
      </c>
      <c r="AC180">
        <v>23.257999999999999</v>
      </c>
      <c r="AD180">
        <v>3</v>
      </c>
      <c r="AE180">
        <v>23.297000000000001</v>
      </c>
      <c r="AF180">
        <v>5</v>
      </c>
      <c r="AG180">
        <v>23.337</v>
      </c>
      <c r="AH180">
        <v>4</v>
      </c>
      <c r="AJ180">
        <v>23.257999999999999</v>
      </c>
      <c r="AK180">
        <v>10</v>
      </c>
      <c r="AL180">
        <v>23.297000000000001</v>
      </c>
      <c r="AM180">
        <v>17</v>
      </c>
      <c r="AN180">
        <v>23.337</v>
      </c>
      <c r="AO180">
        <v>10</v>
      </c>
      <c r="AQ180">
        <v>23.257999999999999</v>
      </c>
      <c r="AR180">
        <v>8</v>
      </c>
      <c r="AS180">
        <v>23.297000000000001</v>
      </c>
      <c r="AT180">
        <v>21</v>
      </c>
      <c r="AU180">
        <v>23.337</v>
      </c>
      <c r="AV180">
        <v>22</v>
      </c>
      <c r="AX180">
        <v>23.257999999999999</v>
      </c>
      <c r="AY180">
        <v>10</v>
      </c>
      <c r="AZ180">
        <v>23.297000000000001</v>
      </c>
      <c r="BA180">
        <v>10</v>
      </c>
      <c r="BB180">
        <v>23.337</v>
      </c>
      <c r="BC180">
        <v>8</v>
      </c>
      <c r="BE180">
        <v>23.257999999999999</v>
      </c>
      <c r="BF180">
        <v>79</v>
      </c>
      <c r="BG180">
        <v>23.297000000000001</v>
      </c>
      <c r="BH180">
        <v>117</v>
      </c>
      <c r="BI180">
        <v>23.337</v>
      </c>
      <c r="BJ180">
        <v>85</v>
      </c>
    </row>
    <row r="181" spans="1:62" x14ac:dyDescent="0.2">
      <c r="A181">
        <v>23.376000000000001</v>
      </c>
      <c r="B181">
        <v>13</v>
      </c>
      <c r="C181">
        <v>23.416</v>
      </c>
      <c r="D181">
        <v>31</v>
      </c>
      <c r="E181">
        <v>23.456</v>
      </c>
      <c r="F181">
        <v>68</v>
      </c>
      <c r="H181">
        <v>23.376000000000001</v>
      </c>
      <c r="I181">
        <v>3</v>
      </c>
      <c r="J181">
        <v>23.416</v>
      </c>
      <c r="K181">
        <v>13</v>
      </c>
      <c r="L181">
        <v>23.456</v>
      </c>
      <c r="M181">
        <v>30</v>
      </c>
      <c r="O181">
        <v>23.376000000000001</v>
      </c>
      <c r="P181">
        <v>0.85</v>
      </c>
      <c r="Q181">
        <v>23.416</v>
      </c>
      <c r="R181">
        <v>0.63</v>
      </c>
      <c r="S181">
        <v>23.456</v>
      </c>
      <c r="T181">
        <v>0.66</v>
      </c>
      <c r="V181">
        <v>23.376000000000001</v>
      </c>
      <c r="W181">
        <v>12640</v>
      </c>
      <c r="X181">
        <v>23.416</v>
      </c>
      <c r="Y181">
        <v>11740</v>
      </c>
      <c r="Z181">
        <v>23.456</v>
      </c>
      <c r="AA181">
        <v>12440</v>
      </c>
      <c r="AC181">
        <v>23.376000000000001</v>
      </c>
      <c r="AD181">
        <v>4</v>
      </c>
      <c r="AE181">
        <v>23.416</v>
      </c>
      <c r="AF181">
        <v>10</v>
      </c>
      <c r="AG181">
        <v>23.456</v>
      </c>
      <c r="AH181">
        <v>4</v>
      </c>
      <c r="AJ181">
        <v>23.376000000000001</v>
      </c>
      <c r="AK181">
        <v>3</v>
      </c>
      <c r="AL181">
        <v>23.416</v>
      </c>
      <c r="AM181">
        <v>13</v>
      </c>
      <c r="AN181">
        <v>23.456</v>
      </c>
      <c r="AO181">
        <v>14</v>
      </c>
      <c r="AQ181">
        <v>23.376000000000001</v>
      </c>
      <c r="AR181">
        <v>2</v>
      </c>
      <c r="AS181">
        <v>23.416</v>
      </c>
      <c r="AT181">
        <v>7</v>
      </c>
      <c r="AU181">
        <v>23.456</v>
      </c>
      <c r="AV181">
        <v>21</v>
      </c>
      <c r="AX181">
        <v>23.376000000000001</v>
      </c>
      <c r="AY181">
        <v>13</v>
      </c>
      <c r="AZ181">
        <v>23.416</v>
      </c>
      <c r="BA181">
        <v>16</v>
      </c>
      <c r="BB181">
        <v>23.456</v>
      </c>
      <c r="BC181">
        <v>13</v>
      </c>
      <c r="BE181">
        <v>23.376000000000001</v>
      </c>
      <c r="BF181">
        <v>41</v>
      </c>
      <c r="BG181">
        <v>23.416</v>
      </c>
      <c r="BH181">
        <v>77</v>
      </c>
      <c r="BI181">
        <v>23.456</v>
      </c>
      <c r="BJ181">
        <v>74</v>
      </c>
    </row>
    <row r="182" spans="1:62" x14ac:dyDescent="0.2">
      <c r="A182">
        <v>23.495000000000001</v>
      </c>
      <c r="B182">
        <v>50</v>
      </c>
      <c r="C182">
        <v>23.535</v>
      </c>
      <c r="D182">
        <v>67</v>
      </c>
      <c r="E182">
        <v>23.574000000000002</v>
      </c>
      <c r="F182">
        <v>51</v>
      </c>
      <c r="H182">
        <v>23.495000000000001</v>
      </c>
      <c r="I182">
        <v>36</v>
      </c>
      <c r="J182">
        <v>23.535</v>
      </c>
      <c r="K182">
        <v>69</v>
      </c>
      <c r="L182">
        <v>23.574000000000002</v>
      </c>
      <c r="M182">
        <v>15</v>
      </c>
      <c r="O182">
        <v>23.495000000000001</v>
      </c>
      <c r="P182">
        <v>0.6</v>
      </c>
      <c r="Q182">
        <v>23.535</v>
      </c>
      <c r="R182">
        <v>0.74</v>
      </c>
      <c r="S182">
        <v>23.574000000000002</v>
      </c>
      <c r="T182">
        <v>0.67</v>
      </c>
      <c r="V182">
        <v>23.495000000000001</v>
      </c>
      <c r="W182">
        <v>11240</v>
      </c>
      <c r="X182">
        <v>23.535</v>
      </c>
      <c r="Y182">
        <v>19140</v>
      </c>
      <c r="Z182">
        <v>23.574000000000002</v>
      </c>
      <c r="AA182">
        <v>11140</v>
      </c>
      <c r="AC182">
        <v>23.495000000000001</v>
      </c>
      <c r="AD182">
        <v>6</v>
      </c>
      <c r="AE182">
        <v>23.535</v>
      </c>
      <c r="AF182">
        <v>8</v>
      </c>
      <c r="AG182">
        <v>23.574000000000002</v>
      </c>
      <c r="AH182">
        <v>41</v>
      </c>
      <c r="AJ182">
        <v>23.495000000000001</v>
      </c>
      <c r="AK182">
        <v>16</v>
      </c>
      <c r="AL182">
        <v>23.535</v>
      </c>
      <c r="AM182">
        <v>17</v>
      </c>
      <c r="AN182">
        <v>23.574000000000002</v>
      </c>
      <c r="AO182">
        <v>13</v>
      </c>
      <c r="AQ182">
        <v>23.495000000000001</v>
      </c>
      <c r="AR182">
        <v>21</v>
      </c>
      <c r="AS182">
        <v>23.535</v>
      </c>
      <c r="AT182">
        <v>76</v>
      </c>
      <c r="AU182">
        <v>23.574000000000002</v>
      </c>
      <c r="AV182">
        <v>89</v>
      </c>
      <c r="AX182">
        <v>23.495000000000001</v>
      </c>
      <c r="AY182">
        <v>9</v>
      </c>
      <c r="AZ182">
        <v>23.535</v>
      </c>
      <c r="BA182">
        <v>3</v>
      </c>
      <c r="BB182">
        <v>23.574000000000002</v>
      </c>
      <c r="BC182">
        <v>6</v>
      </c>
      <c r="BE182">
        <v>23.495000000000001</v>
      </c>
      <c r="BF182">
        <v>98</v>
      </c>
      <c r="BG182">
        <v>23.535</v>
      </c>
      <c r="BH182">
        <v>60</v>
      </c>
      <c r="BI182">
        <v>23.574000000000002</v>
      </c>
      <c r="BJ182">
        <v>47</v>
      </c>
    </row>
    <row r="183" spans="1:62" x14ac:dyDescent="0.2">
      <c r="A183">
        <v>23.614000000000001</v>
      </c>
      <c r="B183">
        <v>33</v>
      </c>
      <c r="C183">
        <v>23.654</v>
      </c>
      <c r="D183">
        <v>6</v>
      </c>
      <c r="E183">
        <v>23.693000000000001</v>
      </c>
      <c r="F183">
        <v>15</v>
      </c>
      <c r="H183">
        <v>23.614000000000001</v>
      </c>
      <c r="I183">
        <v>6</v>
      </c>
      <c r="J183">
        <v>23.654</v>
      </c>
      <c r="K183">
        <v>4</v>
      </c>
      <c r="L183">
        <v>23.693000000000001</v>
      </c>
      <c r="M183">
        <v>32</v>
      </c>
      <c r="O183">
        <v>23.614000000000001</v>
      </c>
      <c r="P183">
        <v>0.67</v>
      </c>
      <c r="Q183">
        <v>23.654</v>
      </c>
      <c r="R183">
        <v>0.42</v>
      </c>
      <c r="S183">
        <v>23.693000000000001</v>
      </c>
      <c r="T183">
        <v>0.53</v>
      </c>
      <c r="V183">
        <v>23.614000000000001</v>
      </c>
      <c r="W183">
        <v>10040</v>
      </c>
      <c r="X183">
        <v>23.654</v>
      </c>
      <c r="Y183">
        <v>13540</v>
      </c>
      <c r="Z183">
        <v>23.693000000000001</v>
      </c>
      <c r="AA183">
        <v>12440</v>
      </c>
      <c r="AC183">
        <v>23.614000000000001</v>
      </c>
      <c r="AD183">
        <v>4</v>
      </c>
      <c r="AE183">
        <v>23.654</v>
      </c>
      <c r="AF183">
        <v>3</v>
      </c>
      <c r="AG183">
        <v>23.693000000000001</v>
      </c>
      <c r="AH183">
        <v>21</v>
      </c>
      <c r="AJ183">
        <v>23.614000000000001</v>
      </c>
      <c r="AK183">
        <v>3</v>
      </c>
      <c r="AL183">
        <v>23.654</v>
      </c>
      <c r="AM183">
        <v>1</v>
      </c>
      <c r="AN183">
        <v>23.693000000000001</v>
      </c>
      <c r="AO183">
        <v>9</v>
      </c>
      <c r="AQ183">
        <v>23.614000000000001</v>
      </c>
      <c r="AR183">
        <v>7</v>
      </c>
      <c r="AS183">
        <v>23.654</v>
      </c>
      <c r="AT183">
        <v>1</v>
      </c>
      <c r="AU183">
        <v>23.693000000000001</v>
      </c>
      <c r="AV183">
        <v>29</v>
      </c>
      <c r="AX183">
        <v>23.614000000000001</v>
      </c>
      <c r="AY183">
        <v>7</v>
      </c>
      <c r="AZ183">
        <v>23.654</v>
      </c>
      <c r="BA183">
        <v>7</v>
      </c>
      <c r="BB183">
        <v>23.693000000000001</v>
      </c>
      <c r="BC183">
        <v>8</v>
      </c>
      <c r="BE183">
        <v>23.614000000000001</v>
      </c>
      <c r="BF183">
        <v>60</v>
      </c>
      <c r="BG183">
        <v>23.654</v>
      </c>
      <c r="BH183">
        <v>25</v>
      </c>
      <c r="BI183">
        <v>23.693000000000001</v>
      </c>
      <c r="BJ183">
        <v>41</v>
      </c>
    </row>
    <row r="184" spans="1:62" x14ac:dyDescent="0.2">
      <c r="A184">
        <v>23.731000000000002</v>
      </c>
      <c r="B184">
        <v>43</v>
      </c>
      <c r="C184">
        <v>23.77</v>
      </c>
      <c r="D184">
        <v>75</v>
      </c>
      <c r="E184">
        <v>23.808</v>
      </c>
      <c r="F184">
        <v>56</v>
      </c>
      <c r="H184">
        <v>23.731000000000002</v>
      </c>
      <c r="I184">
        <v>13</v>
      </c>
      <c r="J184">
        <v>23.77</v>
      </c>
      <c r="K184">
        <v>68</v>
      </c>
      <c r="L184">
        <v>23.808</v>
      </c>
      <c r="M184">
        <v>19</v>
      </c>
      <c r="O184">
        <v>23.731000000000002</v>
      </c>
      <c r="P184">
        <v>0.67</v>
      </c>
      <c r="Q184">
        <v>23.77</v>
      </c>
      <c r="R184">
        <v>0.67</v>
      </c>
      <c r="S184">
        <v>23.808</v>
      </c>
      <c r="T184">
        <v>0.76</v>
      </c>
      <c r="V184">
        <v>23.731000000000002</v>
      </c>
      <c r="W184">
        <v>10240</v>
      </c>
      <c r="X184">
        <v>23.77</v>
      </c>
      <c r="Y184">
        <v>23740</v>
      </c>
      <c r="Z184">
        <v>23.808</v>
      </c>
      <c r="AA184">
        <v>11740</v>
      </c>
      <c r="AC184">
        <v>23.731000000000002</v>
      </c>
      <c r="AD184">
        <v>7</v>
      </c>
      <c r="AE184">
        <v>23.77</v>
      </c>
      <c r="AF184">
        <v>9</v>
      </c>
      <c r="AG184">
        <v>23.808</v>
      </c>
      <c r="AH184">
        <v>4</v>
      </c>
      <c r="AJ184">
        <v>23.731000000000002</v>
      </c>
      <c r="AK184">
        <v>8</v>
      </c>
      <c r="AL184">
        <v>23.77</v>
      </c>
      <c r="AM184">
        <v>22</v>
      </c>
      <c r="AN184">
        <v>23.808</v>
      </c>
      <c r="AO184">
        <v>23</v>
      </c>
      <c r="AQ184">
        <v>23.731000000000002</v>
      </c>
      <c r="AR184">
        <v>18</v>
      </c>
      <c r="AS184">
        <v>23.77</v>
      </c>
      <c r="AT184">
        <v>104</v>
      </c>
      <c r="AU184">
        <v>23.808</v>
      </c>
      <c r="AV184">
        <v>12</v>
      </c>
      <c r="AX184">
        <v>23.731000000000002</v>
      </c>
      <c r="AY184">
        <v>8</v>
      </c>
      <c r="AZ184">
        <v>23.77</v>
      </c>
      <c r="BA184">
        <v>10</v>
      </c>
      <c r="BB184">
        <v>23.808</v>
      </c>
      <c r="BC184">
        <v>7</v>
      </c>
      <c r="BE184">
        <v>23.731000000000002</v>
      </c>
      <c r="BF184">
        <v>33</v>
      </c>
      <c r="BG184">
        <v>23.77</v>
      </c>
      <c r="BH184">
        <v>112</v>
      </c>
      <c r="BI184">
        <v>23.808</v>
      </c>
      <c r="BJ184">
        <v>58</v>
      </c>
    </row>
    <row r="185" spans="1:62" x14ac:dyDescent="0.2">
      <c r="A185">
        <v>23.846</v>
      </c>
      <c r="B185">
        <v>62</v>
      </c>
      <c r="C185">
        <v>23.885000000000002</v>
      </c>
      <c r="D185">
        <v>178</v>
      </c>
      <c r="E185">
        <v>23.922999999999998</v>
      </c>
      <c r="F185">
        <v>74</v>
      </c>
      <c r="H185">
        <v>23.846</v>
      </c>
      <c r="I185">
        <v>7</v>
      </c>
      <c r="J185">
        <v>23.885000000000002</v>
      </c>
      <c r="K185">
        <v>20</v>
      </c>
      <c r="L185">
        <v>23.922999999999998</v>
      </c>
      <c r="M185">
        <v>44</v>
      </c>
      <c r="O185">
        <v>23.846</v>
      </c>
      <c r="P185">
        <v>0.7</v>
      </c>
      <c r="Q185">
        <v>23.885000000000002</v>
      </c>
      <c r="R185">
        <v>0.43</v>
      </c>
      <c r="S185">
        <v>23.922999999999998</v>
      </c>
      <c r="T185">
        <v>0.66</v>
      </c>
      <c r="V185">
        <v>23.846</v>
      </c>
      <c r="W185">
        <v>9140</v>
      </c>
      <c r="X185">
        <v>23.885000000000002</v>
      </c>
      <c r="Y185">
        <v>15840</v>
      </c>
      <c r="Z185">
        <v>23.922999999999998</v>
      </c>
      <c r="AA185">
        <v>4540</v>
      </c>
      <c r="AC185">
        <v>23.846</v>
      </c>
      <c r="AD185">
        <v>7</v>
      </c>
      <c r="AE185">
        <v>23.885000000000002</v>
      </c>
      <c r="AF185">
        <v>6</v>
      </c>
      <c r="AG185">
        <v>23.922999999999998</v>
      </c>
      <c r="AH185">
        <v>5</v>
      </c>
      <c r="AJ185">
        <v>23.846</v>
      </c>
      <c r="AK185">
        <v>10</v>
      </c>
      <c r="AL185">
        <v>23.885000000000002</v>
      </c>
      <c r="AM185">
        <v>59</v>
      </c>
      <c r="AN185">
        <v>23.922999999999998</v>
      </c>
      <c r="AO185">
        <v>21</v>
      </c>
      <c r="AQ185">
        <v>23.846</v>
      </c>
      <c r="AR185">
        <v>5</v>
      </c>
      <c r="AS185">
        <v>23.885000000000002</v>
      </c>
      <c r="AT185">
        <v>19</v>
      </c>
      <c r="AU185">
        <v>23.922999999999998</v>
      </c>
      <c r="AV185">
        <v>18</v>
      </c>
      <c r="AX185">
        <v>23.846</v>
      </c>
      <c r="AY185">
        <v>8</v>
      </c>
      <c r="AZ185">
        <v>23.885000000000002</v>
      </c>
      <c r="BA185">
        <v>14</v>
      </c>
      <c r="BB185">
        <v>23.922999999999998</v>
      </c>
      <c r="BC185">
        <v>8</v>
      </c>
      <c r="BE185">
        <v>23.846</v>
      </c>
      <c r="BF185">
        <v>47</v>
      </c>
      <c r="BG185">
        <v>23.885000000000002</v>
      </c>
      <c r="BH185">
        <v>58</v>
      </c>
      <c r="BI185">
        <v>23.922999999999998</v>
      </c>
      <c r="BJ185">
        <v>104</v>
      </c>
    </row>
    <row r="186" spans="1:62" x14ac:dyDescent="0.2">
      <c r="A186">
        <v>23.960999999999999</v>
      </c>
      <c r="B186">
        <v>59</v>
      </c>
      <c r="C186">
        <v>24</v>
      </c>
      <c r="D186">
        <v>18</v>
      </c>
      <c r="E186">
        <v>24.038</v>
      </c>
      <c r="F186">
        <v>8</v>
      </c>
      <c r="H186">
        <v>23.960999999999999</v>
      </c>
      <c r="I186">
        <v>236</v>
      </c>
      <c r="J186">
        <v>24</v>
      </c>
      <c r="K186">
        <v>17</v>
      </c>
      <c r="L186">
        <v>24.038</v>
      </c>
      <c r="M186">
        <v>6</v>
      </c>
      <c r="O186">
        <v>23.960999999999999</v>
      </c>
      <c r="P186">
        <v>0.7</v>
      </c>
      <c r="Q186">
        <v>24</v>
      </c>
      <c r="R186">
        <v>0.69</v>
      </c>
      <c r="S186">
        <v>24.038</v>
      </c>
      <c r="T186">
        <v>0.6</v>
      </c>
      <c r="V186">
        <v>23.960999999999999</v>
      </c>
      <c r="W186">
        <v>9240</v>
      </c>
      <c r="X186">
        <v>24</v>
      </c>
      <c r="Y186">
        <v>12540</v>
      </c>
      <c r="Z186">
        <v>24.038</v>
      </c>
      <c r="AA186">
        <v>9140</v>
      </c>
      <c r="AC186">
        <v>23.960999999999999</v>
      </c>
      <c r="AD186">
        <v>21</v>
      </c>
      <c r="AE186">
        <v>24</v>
      </c>
      <c r="AF186">
        <v>3</v>
      </c>
      <c r="AG186">
        <v>24.038</v>
      </c>
      <c r="AH186">
        <v>5</v>
      </c>
      <c r="AJ186">
        <v>23.960999999999999</v>
      </c>
      <c r="AK186">
        <v>83</v>
      </c>
      <c r="AL186">
        <v>24</v>
      </c>
      <c r="AM186">
        <v>6</v>
      </c>
      <c r="AN186">
        <v>24.038</v>
      </c>
      <c r="AO186">
        <v>4</v>
      </c>
      <c r="AQ186">
        <v>23.960999999999999</v>
      </c>
      <c r="AR186">
        <v>12</v>
      </c>
      <c r="AS186">
        <v>24</v>
      </c>
      <c r="AT186">
        <v>7</v>
      </c>
      <c r="AU186">
        <v>24.038</v>
      </c>
      <c r="AV186">
        <v>4</v>
      </c>
      <c r="AX186">
        <v>23.960999999999999</v>
      </c>
      <c r="AY186">
        <v>5</v>
      </c>
      <c r="AZ186">
        <v>24</v>
      </c>
      <c r="BA186">
        <v>7</v>
      </c>
      <c r="BB186">
        <v>24.038</v>
      </c>
      <c r="BC186">
        <v>6</v>
      </c>
      <c r="BE186">
        <v>23.960999999999999</v>
      </c>
      <c r="BF186">
        <v>142</v>
      </c>
      <c r="BG186">
        <v>24</v>
      </c>
      <c r="BH186">
        <v>47</v>
      </c>
      <c r="BI186">
        <v>24.038</v>
      </c>
      <c r="BJ186">
        <v>33</v>
      </c>
    </row>
    <row r="187" spans="1:62" x14ac:dyDescent="0.2">
      <c r="A187">
        <v>24.076000000000001</v>
      </c>
      <c r="B187">
        <v>81</v>
      </c>
      <c r="C187">
        <v>24.114000000000001</v>
      </c>
      <c r="D187">
        <v>98</v>
      </c>
      <c r="E187">
        <v>24.152999999999999</v>
      </c>
      <c r="F187">
        <v>252</v>
      </c>
      <c r="H187">
        <v>24.076000000000001</v>
      </c>
      <c r="I187">
        <v>4</v>
      </c>
      <c r="J187">
        <v>24.114000000000001</v>
      </c>
      <c r="K187">
        <v>7</v>
      </c>
      <c r="L187">
        <v>24.152999999999999</v>
      </c>
      <c r="M187">
        <v>15</v>
      </c>
      <c r="O187">
        <v>24.076000000000001</v>
      </c>
      <c r="P187">
        <v>0.56999999999999995</v>
      </c>
      <c r="Q187">
        <v>24.114000000000001</v>
      </c>
      <c r="R187">
        <v>0.54</v>
      </c>
      <c r="S187">
        <v>24.152999999999999</v>
      </c>
      <c r="T187">
        <v>0.51</v>
      </c>
      <c r="V187">
        <v>24.076000000000001</v>
      </c>
      <c r="W187">
        <v>8040</v>
      </c>
      <c r="X187">
        <v>24.114000000000001</v>
      </c>
      <c r="Y187">
        <v>6740</v>
      </c>
      <c r="Z187">
        <v>24.152999999999999</v>
      </c>
      <c r="AA187">
        <v>4740</v>
      </c>
      <c r="AC187">
        <v>24.076000000000001</v>
      </c>
      <c r="AD187">
        <v>3</v>
      </c>
      <c r="AE187">
        <v>24.114000000000001</v>
      </c>
      <c r="AF187">
        <v>3</v>
      </c>
      <c r="AG187">
        <v>24.152999999999999</v>
      </c>
      <c r="AH187">
        <v>6</v>
      </c>
      <c r="AJ187">
        <v>24.076000000000001</v>
      </c>
      <c r="AK187">
        <v>4</v>
      </c>
      <c r="AL187">
        <v>24.114000000000001</v>
      </c>
      <c r="AM187">
        <v>19</v>
      </c>
      <c r="AN187">
        <v>24.152999999999999</v>
      </c>
      <c r="AO187">
        <v>68</v>
      </c>
      <c r="AQ187">
        <v>24.076000000000001</v>
      </c>
      <c r="AR187">
        <v>9</v>
      </c>
      <c r="AS187">
        <v>24.114000000000001</v>
      </c>
      <c r="AT187">
        <v>2</v>
      </c>
      <c r="AU187">
        <v>24.152999999999999</v>
      </c>
      <c r="AV187">
        <v>6</v>
      </c>
      <c r="AX187">
        <v>24.076000000000001</v>
      </c>
      <c r="AY187">
        <v>6</v>
      </c>
      <c r="AZ187">
        <v>24.114000000000001</v>
      </c>
      <c r="BA187">
        <v>10</v>
      </c>
      <c r="BB187">
        <v>24.152999999999999</v>
      </c>
      <c r="BC187">
        <v>15</v>
      </c>
      <c r="BE187">
        <v>24.076000000000001</v>
      </c>
      <c r="BF187">
        <v>30</v>
      </c>
      <c r="BG187">
        <v>24.114000000000001</v>
      </c>
      <c r="BH187">
        <v>58</v>
      </c>
      <c r="BI187">
        <v>24.152999999999999</v>
      </c>
      <c r="BJ187">
        <v>74</v>
      </c>
    </row>
    <row r="188" spans="1:62" x14ac:dyDescent="0.2">
      <c r="A188">
        <v>24.195</v>
      </c>
      <c r="B188">
        <v>75</v>
      </c>
      <c r="C188">
        <v>24.236999999999998</v>
      </c>
      <c r="D188">
        <v>72</v>
      </c>
      <c r="E188">
        <v>24.279</v>
      </c>
      <c r="F188">
        <v>296</v>
      </c>
      <c r="H188">
        <v>24.195</v>
      </c>
      <c r="I188">
        <v>34</v>
      </c>
      <c r="J188">
        <v>24.236999999999998</v>
      </c>
      <c r="K188">
        <v>12</v>
      </c>
      <c r="L188">
        <v>24.279</v>
      </c>
      <c r="M188">
        <v>26</v>
      </c>
      <c r="O188">
        <v>24.195</v>
      </c>
      <c r="P188">
        <v>0.63</v>
      </c>
      <c r="Q188">
        <v>24.236999999999998</v>
      </c>
      <c r="R188">
        <v>0.69</v>
      </c>
      <c r="S188">
        <v>24.279</v>
      </c>
      <c r="T188">
        <v>0.67</v>
      </c>
      <c r="V188">
        <v>24.195</v>
      </c>
      <c r="W188">
        <v>18240</v>
      </c>
      <c r="X188">
        <v>24.236999999999998</v>
      </c>
      <c r="Y188">
        <v>9240</v>
      </c>
      <c r="Z188">
        <v>24.279</v>
      </c>
      <c r="AA188">
        <v>1640</v>
      </c>
      <c r="AC188">
        <v>24.195</v>
      </c>
      <c r="AD188">
        <v>9</v>
      </c>
      <c r="AE188">
        <v>24.236999999999998</v>
      </c>
      <c r="AF188">
        <v>9</v>
      </c>
      <c r="AG188">
        <v>24.279</v>
      </c>
      <c r="AH188">
        <v>12</v>
      </c>
      <c r="AJ188">
        <v>24.195</v>
      </c>
      <c r="AK188">
        <v>17</v>
      </c>
      <c r="AL188">
        <v>24.236999999999998</v>
      </c>
      <c r="AM188">
        <v>12</v>
      </c>
      <c r="AN188">
        <v>24.279</v>
      </c>
      <c r="AO188">
        <v>105</v>
      </c>
      <c r="AQ188">
        <v>24.195</v>
      </c>
      <c r="AR188">
        <v>39</v>
      </c>
      <c r="AS188">
        <v>24.236999999999998</v>
      </c>
      <c r="AT188">
        <v>13</v>
      </c>
      <c r="AU188">
        <v>24.279</v>
      </c>
      <c r="AV188">
        <v>15</v>
      </c>
      <c r="AX188">
        <v>24.195</v>
      </c>
      <c r="AY188">
        <v>4</v>
      </c>
      <c r="AZ188">
        <v>24.236999999999998</v>
      </c>
      <c r="BA188">
        <v>6</v>
      </c>
      <c r="BB188">
        <v>24.279</v>
      </c>
      <c r="BC188">
        <v>16</v>
      </c>
      <c r="BE188">
        <v>24.195</v>
      </c>
      <c r="BF188">
        <v>71</v>
      </c>
      <c r="BG188">
        <v>24.236999999999998</v>
      </c>
      <c r="BH188">
        <v>52</v>
      </c>
      <c r="BI188">
        <v>24.279</v>
      </c>
      <c r="BJ188">
        <v>77</v>
      </c>
    </row>
    <row r="189" spans="1:62" x14ac:dyDescent="0.2">
      <c r="A189">
        <v>24.321000000000002</v>
      </c>
      <c r="B189">
        <v>315</v>
      </c>
      <c r="C189">
        <v>24.363</v>
      </c>
      <c r="D189">
        <v>235</v>
      </c>
      <c r="E189">
        <v>24.405000000000001</v>
      </c>
      <c r="F189">
        <v>41</v>
      </c>
      <c r="H189">
        <v>24.321000000000002</v>
      </c>
      <c r="I189">
        <v>30</v>
      </c>
      <c r="J189">
        <v>24.363</v>
      </c>
      <c r="K189">
        <v>46</v>
      </c>
      <c r="L189">
        <v>24.405000000000001</v>
      </c>
      <c r="M189">
        <v>7</v>
      </c>
      <c r="O189">
        <v>24.321000000000002</v>
      </c>
      <c r="P189">
        <v>0.72</v>
      </c>
      <c r="Q189">
        <v>24.363</v>
      </c>
      <c r="R189">
        <v>0.7</v>
      </c>
      <c r="S189">
        <v>24.405000000000001</v>
      </c>
      <c r="T189">
        <v>0.44</v>
      </c>
      <c r="V189">
        <v>24.321000000000002</v>
      </c>
      <c r="W189">
        <v>3440</v>
      </c>
      <c r="X189">
        <v>24.363</v>
      </c>
      <c r="Y189">
        <v>4940</v>
      </c>
      <c r="Z189">
        <v>24.405000000000001</v>
      </c>
      <c r="AA189">
        <v>5840</v>
      </c>
      <c r="AC189">
        <v>24.321000000000002</v>
      </c>
      <c r="AD189">
        <v>14</v>
      </c>
      <c r="AE189">
        <v>24.363</v>
      </c>
      <c r="AF189">
        <v>5</v>
      </c>
      <c r="AG189">
        <v>24.405000000000001</v>
      </c>
      <c r="AH189">
        <v>13</v>
      </c>
      <c r="AJ189">
        <v>24.321000000000002</v>
      </c>
      <c r="AK189">
        <v>161</v>
      </c>
      <c r="AL189">
        <v>24.363</v>
      </c>
      <c r="AM189">
        <v>58</v>
      </c>
      <c r="AN189">
        <v>24.405000000000001</v>
      </c>
      <c r="AO189">
        <v>10</v>
      </c>
      <c r="AQ189">
        <v>24.321000000000002</v>
      </c>
      <c r="AR189">
        <v>17</v>
      </c>
      <c r="AS189">
        <v>24.363</v>
      </c>
      <c r="AT189">
        <v>17</v>
      </c>
      <c r="AU189">
        <v>24.405000000000001</v>
      </c>
      <c r="AV189">
        <v>11</v>
      </c>
      <c r="AX189">
        <v>24.321000000000002</v>
      </c>
      <c r="AY189">
        <v>14</v>
      </c>
      <c r="AZ189">
        <v>24.363</v>
      </c>
      <c r="BA189">
        <v>6</v>
      </c>
      <c r="BB189">
        <v>24.405000000000001</v>
      </c>
      <c r="BC189">
        <v>6</v>
      </c>
      <c r="BE189">
        <v>24.321000000000002</v>
      </c>
      <c r="BF189">
        <v>79</v>
      </c>
      <c r="BG189">
        <v>24.363</v>
      </c>
      <c r="BH189">
        <v>98</v>
      </c>
      <c r="BI189">
        <v>24.405000000000001</v>
      </c>
      <c r="BJ189">
        <v>33</v>
      </c>
    </row>
    <row r="190" spans="1:62" x14ac:dyDescent="0.2">
      <c r="A190">
        <v>24.446999999999999</v>
      </c>
      <c r="B190">
        <v>14</v>
      </c>
      <c r="C190">
        <v>24.49</v>
      </c>
      <c r="D190">
        <v>5</v>
      </c>
      <c r="E190">
        <v>24.532</v>
      </c>
      <c r="F190">
        <v>37</v>
      </c>
      <c r="H190">
        <v>24.446999999999999</v>
      </c>
      <c r="I190">
        <v>2</v>
      </c>
      <c r="J190">
        <v>24.49</v>
      </c>
      <c r="K190">
        <v>2</v>
      </c>
      <c r="L190">
        <v>24.532</v>
      </c>
      <c r="M190">
        <v>10</v>
      </c>
      <c r="O190">
        <v>24.446999999999999</v>
      </c>
      <c r="P190">
        <v>0.75</v>
      </c>
      <c r="Q190">
        <v>24.49</v>
      </c>
      <c r="R190">
        <v>0.76</v>
      </c>
      <c r="S190">
        <v>24.532</v>
      </c>
      <c r="T190">
        <v>0.75</v>
      </c>
      <c r="V190">
        <v>24.446999999999999</v>
      </c>
      <c r="W190">
        <v>7440</v>
      </c>
      <c r="X190">
        <v>24.49</v>
      </c>
      <c r="Y190">
        <v>14640</v>
      </c>
      <c r="Z190">
        <v>24.532</v>
      </c>
      <c r="AA190">
        <v>8640</v>
      </c>
      <c r="AC190">
        <v>24.446999999999999</v>
      </c>
      <c r="AD190">
        <v>4</v>
      </c>
      <c r="AE190">
        <v>24.49</v>
      </c>
      <c r="AF190">
        <v>3</v>
      </c>
      <c r="AG190">
        <v>24.532</v>
      </c>
      <c r="AH190">
        <v>7</v>
      </c>
      <c r="AJ190">
        <v>24.446999999999999</v>
      </c>
      <c r="AK190">
        <v>7</v>
      </c>
      <c r="AL190">
        <v>24.49</v>
      </c>
      <c r="AM190">
        <v>4</v>
      </c>
      <c r="AN190">
        <v>24.532</v>
      </c>
      <c r="AO190">
        <v>10</v>
      </c>
      <c r="AQ190">
        <v>24.446999999999999</v>
      </c>
      <c r="AR190">
        <v>1</v>
      </c>
      <c r="AS190">
        <v>24.49</v>
      </c>
      <c r="AT190">
        <v>1</v>
      </c>
      <c r="AU190">
        <v>24.532</v>
      </c>
      <c r="AV190">
        <v>5</v>
      </c>
      <c r="AX190">
        <v>24.446999999999999</v>
      </c>
      <c r="AY190">
        <v>4</v>
      </c>
      <c r="AZ190">
        <v>24.49</v>
      </c>
      <c r="BA190">
        <v>5</v>
      </c>
      <c r="BB190">
        <v>24.532</v>
      </c>
      <c r="BC190">
        <v>8</v>
      </c>
      <c r="BE190">
        <v>24.446999999999999</v>
      </c>
      <c r="BF190">
        <v>22</v>
      </c>
      <c r="BG190">
        <v>24.49</v>
      </c>
      <c r="BH190">
        <v>22</v>
      </c>
      <c r="BI190">
        <v>24.532</v>
      </c>
      <c r="BJ190">
        <v>63</v>
      </c>
    </row>
    <row r="191" spans="1:62" x14ac:dyDescent="0.2">
      <c r="A191">
        <v>24.574000000000002</v>
      </c>
      <c r="B191">
        <v>28</v>
      </c>
      <c r="C191">
        <v>24.616</v>
      </c>
      <c r="D191">
        <v>81</v>
      </c>
      <c r="E191">
        <v>24.658000000000001</v>
      </c>
      <c r="F191">
        <v>23</v>
      </c>
      <c r="H191">
        <v>24.574000000000002</v>
      </c>
      <c r="I191">
        <v>11</v>
      </c>
      <c r="J191">
        <v>24.616</v>
      </c>
      <c r="K191">
        <v>30</v>
      </c>
      <c r="L191">
        <v>24.658000000000001</v>
      </c>
      <c r="M191">
        <v>20</v>
      </c>
      <c r="O191">
        <v>24.574000000000002</v>
      </c>
      <c r="P191">
        <v>0.59</v>
      </c>
      <c r="Q191">
        <v>24.616</v>
      </c>
      <c r="R191">
        <v>0.63</v>
      </c>
      <c r="S191">
        <v>24.658000000000001</v>
      </c>
      <c r="T191">
        <v>0.59</v>
      </c>
      <c r="V191">
        <v>24.574000000000002</v>
      </c>
      <c r="W191">
        <v>10640</v>
      </c>
      <c r="X191">
        <v>24.616</v>
      </c>
      <c r="Y191">
        <v>14640</v>
      </c>
      <c r="Z191">
        <v>24.658000000000001</v>
      </c>
      <c r="AA191">
        <v>7640</v>
      </c>
      <c r="AC191">
        <v>24.574000000000002</v>
      </c>
      <c r="AD191">
        <v>5</v>
      </c>
      <c r="AE191">
        <v>24.616</v>
      </c>
      <c r="AF191">
        <v>8</v>
      </c>
      <c r="AG191">
        <v>24.658000000000001</v>
      </c>
      <c r="AH191">
        <v>9</v>
      </c>
      <c r="AJ191">
        <v>24.574000000000002</v>
      </c>
      <c r="AK191">
        <v>8</v>
      </c>
      <c r="AL191">
        <v>24.616</v>
      </c>
      <c r="AM191">
        <v>18</v>
      </c>
      <c r="AN191">
        <v>24.658000000000001</v>
      </c>
      <c r="AO191">
        <v>8</v>
      </c>
      <c r="AQ191">
        <v>24.574000000000002</v>
      </c>
      <c r="AR191">
        <v>7</v>
      </c>
      <c r="AS191">
        <v>24.616</v>
      </c>
      <c r="AT191">
        <v>38</v>
      </c>
      <c r="AU191">
        <v>24.658000000000001</v>
      </c>
      <c r="AV191">
        <v>11</v>
      </c>
      <c r="AX191">
        <v>24.574000000000002</v>
      </c>
      <c r="AY191">
        <v>7</v>
      </c>
      <c r="AZ191">
        <v>24.616</v>
      </c>
      <c r="BA191">
        <v>4</v>
      </c>
      <c r="BB191">
        <v>24.658000000000001</v>
      </c>
      <c r="BC191">
        <v>6</v>
      </c>
      <c r="BE191">
        <v>24.574000000000002</v>
      </c>
      <c r="BF191">
        <v>49</v>
      </c>
      <c r="BG191">
        <v>24.616</v>
      </c>
      <c r="BH191">
        <v>93</v>
      </c>
      <c r="BI191">
        <v>24.658000000000001</v>
      </c>
      <c r="BJ191">
        <v>41</v>
      </c>
    </row>
    <row r="192" spans="1:62" x14ac:dyDescent="0.2">
      <c r="A192">
        <v>24.7</v>
      </c>
      <c r="B192">
        <v>31</v>
      </c>
      <c r="C192">
        <v>24.742000000000001</v>
      </c>
      <c r="D192">
        <v>24</v>
      </c>
      <c r="E192">
        <v>24.783999999999999</v>
      </c>
      <c r="F192">
        <v>75</v>
      </c>
      <c r="H192">
        <v>24.7</v>
      </c>
      <c r="I192">
        <v>14</v>
      </c>
      <c r="J192">
        <v>24.742000000000001</v>
      </c>
      <c r="K192">
        <v>116</v>
      </c>
      <c r="L192">
        <v>24.783999999999999</v>
      </c>
      <c r="M192">
        <v>241</v>
      </c>
      <c r="O192">
        <v>24.7</v>
      </c>
      <c r="P192">
        <v>0.67</v>
      </c>
      <c r="Q192">
        <v>24.742000000000001</v>
      </c>
      <c r="R192">
        <v>0.47</v>
      </c>
      <c r="S192">
        <v>24.783999999999999</v>
      </c>
      <c r="T192">
        <v>0.6</v>
      </c>
      <c r="V192">
        <v>24.7</v>
      </c>
      <c r="W192">
        <v>11440</v>
      </c>
      <c r="X192">
        <v>24.742000000000001</v>
      </c>
      <c r="Y192">
        <v>8940</v>
      </c>
      <c r="Z192">
        <v>24.783999999999999</v>
      </c>
      <c r="AA192">
        <v>9340</v>
      </c>
      <c r="AC192">
        <v>24.7</v>
      </c>
      <c r="AD192">
        <v>5</v>
      </c>
      <c r="AE192">
        <v>24.742000000000001</v>
      </c>
      <c r="AF192">
        <v>8</v>
      </c>
      <c r="AG192">
        <v>24.783999999999999</v>
      </c>
      <c r="AH192">
        <v>20</v>
      </c>
      <c r="AJ192">
        <v>24.7</v>
      </c>
      <c r="AK192">
        <v>11</v>
      </c>
      <c r="AL192">
        <v>24.742000000000001</v>
      </c>
      <c r="AM192">
        <v>32</v>
      </c>
      <c r="AN192">
        <v>24.783999999999999</v>
      </c>
      <c r="AO192">
        <v>32</v>
      </c>
      <c r="AQ192">
        <v>24.7</v>
      </c>
      <c r="AR192">
        <v>3</v>
      </c>
      <c r="AS192">
        <v>24.742000000000001</v>
      </c>
      <c r="AT192">
        <v>132</v>
      </c>
      <c r="AU192">
        <v>24.783999999999999</v>
      </c>
      <c r="AV192">
        <v>259</v>
      </c>
      <c r="AX192">
        <v>24.7</v>
      </c>
      <c r="AY192">
        <v>8</v>
      </c>
      <c r="AZ192">
        <v>24.742000000000001</v>
      </c>
      <c r="BA192">
        <v>6</v>
      </c>
      <c r="BB192">
        <v>24.783999999999999</v>
      </c>
      <c r="BC192">
        <v>6</v>
      </c>
      <c r="BE192">
        <v>24.7</v>
      </c>
      <c r="BF192">
        <v>49</v>
      </c>
      <c r="BG192">
        <v>24.742000000000001</v>
      </c>
      <c r="BH192">
        <v>49</v>
      </c>
      <c r="BI192">
        <v>24.783999999999999</v>
      </c>
      <c r="BJ192">
        <v>60</v>
      </c>
    </row>
    <row r="193" spans="1:62" x14ac:dyDescent="0.2">
      <c r="A193">
        <v>24.826000000000001</v>
      </c>
      <c r="B193">
        <v>7</v>
      </c>
      <c r="C193">
        <v>24.867999999999999</v>
      </c>
      <c r="D193">
        <v>26</v>
      </c>
      <c r="E193">
        <v>24.911000000000001</v>
      </c>
      <c r="F193">
        <v>45</v>
      </c>
      <c r="H193">
        <v>24.826000000000001</v>
      </c>
      <c r="I193">
        <v>19</v>
      </c>
      <c r="J193">
        <v>24.867999999999999</v>
      </c>
      <c r="K193">
        <v>16</v>
      </c>
      <c r="L193">
        <v>24.911000000000001</v>
      </c>
      <c r="M193">
        <v>92</v>
      </c>
      <c r="O193">
        <v>24.826000000000001</v>
      </c>
      <c r="P193">
        <v>0.71</v>
      </c>
      <c r="Q193">
        <v>24.867999999999999</v>
      </c>
      <c r="R193">
        <v>0.65</v>
      </c>
      <c r="S193">
        <v>24.911000000000001</v>
      </c>
      <c r="T193">
        <v>0.66</v>
      </c>
      <c r="V193">
        <v>24.826000000000001</v>
      </c>
      <c r="W193">
        <v>5640</v>
      </c>
      <c r="X193">
        <v>24.867999999999999</v>
      </c>
      <c r="Y193">
        <v>5740</v>
      </c>
      <c r="Z193">
        <v>24.911000000000001</v>
      </c>
      <c r="AA193">
        <v>6340</v>
      </c>
      <c r="AC193">
        <v>24.826000000000001</v>
      </c>
      <c r="AD193">
        <v>10</v>
      </c>
      <c r="AE193">
        <v>24.867999999999999</v>
      </c>
      <c r="AF193">
        <v>5</v>
      </c>
      <c r="AG193">
        <v>24.911000000000001</v>
      </c>
      <c r="AH193">
        <v>7</v>
      </c>
      <c r="AJ193">
        <v>24.826000000000001</v>
      </c>
      <c r="AK193">
        <v>14</v>
      </c>
      <c r="AL193">
        <v>24.867999999999999</v>
      </c>
      <c r="AM193">
        <v>12</v>
      </c>
      <c r="AN193">
        <v>24.911000000000001</v>
      </c>
      <c r="AO193">
        <v>17</v>
      </c>
      <c r="AQ193">
        <v>24.826000000000001</v>
      </c>
      <c r="AR193">
        <v>16</v>
      </c>
      <c r="AS193">
        <v>24.867999999999999</v>
      </c>
      <c r="AT193">
        <v>6</v>
      </c>
      <c r="AU193">
        <v>24.911000000000001</v>
      </c>
      <c r="AV193">
        <v>19</v>
      </c>
      <c r="AX193">
        <v>24.826000000000001</v>
      </c>
      <c r="AY193">
        <v>6</v>
      </c>
      <c r="AZ193">
        <v>24.867999999999999</v>
      </c>
      <c r="BA193">
        <v>11</v>
      </c>
      <c r="BB193">
        <v>24.911000000000001</v>
      </c>
      <c r="BC193">
        <v>9</v>
      </c>
      <c r="BE193">
        <v>24.826000000000001</v>
      </c>
      <c r="BF193">
        <v>41</v>
      </c>
      <c r="BG193">
        <v>24.867999999999999</v>
      </c>
      <c r="BH193">
        <v>77</v>
      </c>
      <c r="BI193">
        <v>24.911000000000001</v>
      </c>
      <c r="BJ193">
        <v>87</v>
      </c>
    </row>
    <row r="194" spans="1:62" x14ac:dyDescent="0.2">
      <c r="A194">
        <v>24.952999999999999</v>
      </c>
      <c r="B194">
        <v>46</v>
      </c>
      <c r="C194">
        <v>24.995000000000001</v>
      </c>
      <c r="D194">
        <v>12</v>
      </c>
      <c r="E194">
        <v>25.036999999999999</v>
      </c>
      <c r="F194">
        <v>28</v>
      </c>
      <c r="H194">
        <v>24.952999999999999</v>
      </c>
      <c r="I194">
        <v>38</v>
      </c>
      <c r="J194">
        <v>24.995000000000001</v>
      </c>
      <c r="K194">
        <v>54</v>
      </c>
      <c r="L194">
        <v>25.036999999999999</v>
      </c>
      <c r="M194">
        <v>8</v>
      </c>
      <c r="O194">
        <v>24.952999999999999</v>
      </c>
      <c r="P194">
        <v>0.65</v>
      </c>
      <c r="Q194">
        <v>24.995000000000001</v>
      </c>
      <c r="R194">
        <v>0.52</v>
      </c>
      <c r="S194">
        <v>25.036999999999999</v>
      </c>
      <c r="T194">
        <v>0.78</v>
      </c>
      <c r="V194">
        <v>24.952999999999999</v>
      </c>
      <c r="W194">
        <v>10940</v>
      </c>
      <c r="X194">
        <v>24.995000000000001</v>
      </c>
      <c r="Y194">
        <v>8540</v>
      </c>
      <c r="Z194">
        <v>25.036999999999999</v>
      </c>
      <c r="AA194">
        <v>8340</v>
      </c>
      <c r="AC194">
        <v>24.952999999999999</v>
      </c>
      <c r="AD194">
        <v>14</v>
      </c>
      <c r="AE194">
        <v>24.995000000000001</v>
      </c>
      <c r="AF194">
        <v>8</v>
      </c>
      <c r="AG194">
        <v>25.036999999999999</v>
      </c>
      <c r="AH194">
        <v>3</v>
      </c>
      <c r="AJ194">
        <v>24.952999999999999</v>
      </c>
      <c r="AK194">
        <v>8</v>
      </c>
      <c r="AL194">
        <v>24.995000000000001</v>
      </c>
      <c r="AM194">
        <v>7</v>
      </c>
      <c r="AN194">
        <v>25.036999999999999</v>
      </c>
      <c r="AO194">
        <v>3</v>
      </c>
      <c r="AQ194">
        <v>24.952999999999999</v>
      </c>
      <c r="AR194">
        <v>39</v>
      </c>
      <c r="AS194">
        <v>24.995000000000001</v>
      </c>
      <c r="AT194">
        <v>15</v>
      </c>
      <c r="AU194">
        <v>25.036999999999999</v>
      </c>
      <c r="AV194">
        <v>11</v>
      </c>
      <c r="AX194">
        <v>24.952999999999999</v>
      </c>
      <c r="AY194">
        <v>6</v>
      </c>
      <c r="AZ194">
        <v>24.995000000000001</v>
      </c>
      <c r="BA194">
        <v>9</v>
      </c>
      <c r="BB194">
        <v>25.036999999999999</v>
      </c>
      <c r="BC194">
        <v>8</v>
      </c>
      <c r="BE194">
        <v>24.952999999999999</v>
      </c>
      <c r="BF194">
        <v>79</v>
      </c>
      <c r="BG194">
        <v>24.995000000000001</v>
      </c>
      <c r="BH194">
        <v>55</v>
      </c>
      <c r="BI194">
        <v>25.036999999999999</v>
      </c>
      <c r="BJ194">
        <v>25</v>
      </c>
    </row>
    <row r="195" spans="1:62" x14ac:dyDescent="0.2">
      <c r="A195">
        <v>25.079000000000001</v>
      </c>
      <c r="B195">
        <v>45</v>
      </c>
      <c r="C195">
        <v>25.120999999999999</v>
      </c>
      <c r="D195">
        <v>101</v>
      </c>
      <c r="E195">
        <v>25.163</v>
      </c>
      <c r="F195">
        <v>33</v>
      </c>
      <c r="H195">
        <v>25.079000000000001</v>
      </c>
      <c r="I195">
        <v>17</v>
      </c>
      <c r="J195">
        <v>25.120999999999999</v>
      </c>
      <c r="K195">
        <v>55</v>
      </c>
      <c r="L195">
        <v>25.163</v>
      </c>
      <c r="M195">
        <v>8</v>
      </c>
      <c r="O195">
        <v>25.079000000000001</v>
      </c>
      <c r="P195">
        <v>0.72</v>
      </c>
      <c r="Q195">
        <v>25.120999999999999</v>
      </c>
      <c r="R195">
        <v>0.75</v>
      </c>
      <c r="S195">
        <v>25.163</v>
      </c>
      <c r="T195">
        <v>0.69</v>
      </c>
      <c r="V195">
        <v>25.079000000000001</v>
      </c>
      <c r="W195">
        <v>6440</v>
      </c>
      <c r="X195">
        <v>25.120999999999999</v>
      </c>
      <c r="Y195">
        <v>9340</v>
      </c>
      <c r="Z195">
        <v>25.163</v>
      </c>
      <c r="AA195">
        <v>23840</v>
      </c>
      <c r="AC195">
        <v>25.079000000000001</v>
      </c>
      <c r="AD195">
        <v>5</v>
      </c>
      <c r="AE195">
        <v>25.120999999999999</v>
      </c>
      <c r="AF195">
        <v>7</v>
      </c>
      <c r="AG195">
        <v>25.163</v>
      </c>
      <c r="AH195">
        <v>2</v>
      </c>
      <c r="AJ195">
        <v>25.079000000000001</v>
      </c>
      <c r="AK195">
        <v>8</v>
      </c>
      <c r="AL195">
        <v>25.120999999999999</v>
      </c>
      <c r="AM195">
        <v>21</v>
      </c>
      <c r="AN195">
        <v>25.163</v>
      </c>
      <c r="AO195">
        <v>3</v>
      </c>
      <c r="AQ195">
        <v>25.079000000000001</v>
      </c>
      <c r="AR195">
        <v>14</v>
      </c>
      <c r="AS195">
        <v>25.120999999999999</v>
      </c>
      <c r="AT195">
        <v>55</v>
      </c>
      <c r="AU195">
        <v>25.163</v>
      </c>
      <c r="AV195">
        <v>12</v>
      </c>
      <c r="AX195">
        <v>25.079000000000001</v>
      </c>
      <c r="AY195">
        <v>7</v>
      </c>
      <c r="AZ195">
        <v>25.120999999999999</v>
      </c>
      <c r="BA195">
        <v>5</v>
      </c>
      <c r="BB195">
        <v>25.163</v>
      </c>
      <c r="BC195">
        <v>6</v>
      </c>
      <c r="BE195">
        <v>25.079000000000001</v>
      </c>
      <c r="BF195">
        <v>58</v>
      </c>
      <c r="BG195">
        <v>25.120999999999999</v>
      </c>
      <c r="BH195">
        <v>90</v>
      </c>
      <c r="BI195">
        <v>25.163</v>
      </c>
      <c r="BJ195">
        <v>49</v>
      </c>
    </row>
    <row r="196" spans="1:62" x14ac:dyDescent="0.2">
      <c r="A196">
        <v>25.204999999999998</v>
      </c>
      <c r="B196">
        <v>23</v>
      </c>
      <c r="C196">
        <v>25.247</v>
      </c>
      <c r="D196">
        <v>46</v>
      </c>
      <c r="E196">
        <v>25.289000000000001</v>
      </c>
      <c r="F196">
        <v>201</v>
      </c>
      <c r="H196">
        <v>25.204999999999998</v>
      </c>
      <c r="I196">
        <v>3</v>
      </c>
      <c r="J196">
        <v>25.247</v>
      </c>
      <c r="K196">
        <v>23</v>
      </c>
      <c r="L196">
        <v>25.289000000000001</v>
      </c>
      <c r="M196">
        <v>277</v>
      </c>
      <c r="O196">
        <v>25.204999999999998</v>
      </c>
      <c r="P196">
        <v>0.62</v>
      </c>
      <c r="Q196">
        <v>25.247</v>
      </c>
      <c r="R196">
        <v>0.73</v>
      </c>
      <c r="S196">
        <v>25.289000000000001</v>
      </c>
      <c r="T196">
        <v>0.75</v>
      </c>
      <c r="V196">
        <v>25.204999999999998</v>
      </c>
      <c r="W196">
        <v>15840</v>
      </c>
      <c r="X196">
        <v>25.247</v>
      </c>
      <c r="Y196">
        <v>17740</v>
      </c>
      <c r="Z196">
        <v>25.289000000000001</v>
      </c>
      <c r="AA196">
        <v>8940</v>
      </c>
      <c r="AC196">
        <v>25.204999999999998</v>
      </c>
      <c r="AD196">
        <v>3</v>
      </c>
      <c r="AE196">
        <v>25.247</v>
      </c>
      <c r="AF196">
        <v>3</v>
      </c>
      <c r="AG196">
        <v>25.289000000000001</v>
      </c>
      <c r="AH196">
        <v>24</v>
      </c>
      <c r="AJ196">
        <v>25.204999999999998</v>
      </c>
      <c r="AK196">
        <v>2</v>
      </c>
      <c r="AL196">
        <v>25.247</v>
      </c>
      <c r="AM196">
        <v>18</v>
      </c>
      <c r="AN196">
        <v>25.289000000000001</v>
      </c>
      <c r="AO196">
        <v>89</v>
      </c>
      <c r="AQ196">
        <v>25.204999999999998</v>
      </c>
      <c r="AR196">
        <v>8</v>
      </c>
      <c r="AS196">
        <v>25.247</v>
      </c>
      <c r="AT196">
        <v>11</v>
      </c>
      <c r="AU196">
        <v>25.289000000000001</v>
      </c>
      <c r="AV196">
        <v>284</v>
      </c>
      <c r="AX196">
        <v>25.204999999999998</v>
      </c>
      <c r="AY196">
        <v>6</v>
      </c>
      <c r="AZ196">
        <v>25.247</v>
      </c>
      <c r="BA196">
        <v>4</v>
      </c>
      <c r="BB196">
        <v>25.289000000000001</v>
      </c>
      <c r="BC196">
        <v>17</v>
      </c>
      <c r="BE196">
        <v>25.204999999999998</v>
      </c>
      <c r="BF196">
        <v>41</v>
      </c>
      <c r="BG196">
        <v>25.247</v>
      </c>
      <c r="BH196">
        <v>36</v>
      </c>
      <c r="BI196">
        <v>25.289000000000001</v>
      </c>
      <c r="BJ196">
        <v>125</v>
      </c>
    </row>
    <row r="197" spans="1:62" x14ac:dyDescent="0.2">
      <c r="A197">
        <v>25.332000000000001</v>
      </c>
      <c r="B197">
        <v>66</v>
      </c>
      <c r="C197">
        <v>25.373999999999999</v>
      </c>
      <c r="D197">
        <v>75</v>
      </c>
      <c r="E197">
        <v>25.416</v>
      </c>
      <c r="F197">
        <v>33</v>
      </c>
      <c r="H197">
        <v>25.332000000000001</v>
      </c>
      <c r="I197">
        <v>36</v>
      </c>
      <c r="J197">
        <v>25.373999999999999</v>
      </c>
      <c r="K197">
        <v>35</v>
      </c>
      <c r="L197">
        <v>25.416</v>
      </c>
      <c r="M197">
        <v>26</v>
      </c>
      <c r="O197">
        <v>25.332000000000001</v>
      </c>
      <c r="P197">
        <v>0.69</v>
      </c>
      <c r="Q197">
        <v>25.373999999999999</v>
      </c>
      <c r="R197">
        <v>0.49</v>
      </c>
      <c r="S197">
        <v>25.416</v>
      </c>
      <c r="T197">
        <v>0.6</v>
      </c>
      <c r="V197">
        <v>25.332000000000001</v>
      </c>
      <c r="W197">
        <v>2840</v>
      </c>
      <c r="X197">
        <v>25.373999999999999</v>
      </c>
      <c r="Y197">
        <v>15040</v>
      </c>
      <c r="Z197">
        <v>25.416</v>
      </c>
      <c r="AA197">
        <v>1340</v>
      </c>
      <c r="AC197">
        <v>25.332000000000001</v>
      </c>
      <c r="AD197">
        <v>5</v>
      </c>
      <c r="AE197">
        <v>25.373999999999999</v>
      </c>
      <c r="AF197">
        <v>6</v>
      </c>
      <c r="AG197">
        <v>25.416</v>
      </c>
      <c r="AH197">
        <v>7</v>
      </c>
      <c r="AJ197">
        <v>25.332000000000001</v>
      </c>
      <c r="AK197">
        <v>27</v>
      </c>
      <c r="AL197">
        <v>25.373999999999999</v>
      </c>
      <c r="AM197">
        <v>12</v>
      </c>
      <c r="AN197">
        <v>25.416</v>
      </c>
      <c r="AO197">
        <v>20</v>
      </c>
      <c r="AQ197">
        <v>25.332000000000001</v>
      </c>
      <c r="AR197">
        <v>15</v>
      </c>
      <c r="AS197">
        <v>25.373999999999999</v>
      </c>
      <c r="AT197">
        <v>42</v>
      </c>
      <c r="AU197">
        <v>25.416</v>
      </c>
      <c r="AV197">
        <v>13</v>
      </c>
      <c r="AX197">
        <v>25.332000000000001</v>
      </c>
      <c r="AY197">
        <v>7</v>
      </c>
      <c r="AZ197">
        <v>25.373999999999999</v>
      </c>
      <c r="BA197">
        <v>8</v>
      </c>
      <c r="BB197">
        <v>25.416</v>
      </c>
      <c r="BC197">
        <v>13</v>
      </c>
      <c r="BE197">
        <v>25.332000000000001</v>
      </c>
      <c r="BF197">
        <v>60</v>
      </c>
      <c r="BG197">
        <v>25.373999999999999</v>
      </c>
      <c r="BH197">
        <v>41</v>
      </c>
      <c r="BI197">
        <v>25.416</v>
      </c>
      <c r="BJ197">
        <v>79</v>
      </c>
    </row>
    <row r="198" spans="1:62" x14ac:dyDescent="0.2">
      <c r="A198">
        <v>25.457999999999998</v>
      </c>
      <c r="B198">
        <v>30</v>
      </c>
      <c r="C198">
        <v>25.5</v>
      </c>
      <c r="D198">
        <v>34</v>
      </c>
      <c r="E198">
        <v>25.542000000000002</v>
      </c>
      <c r="F198">
        <v>47</v>
      </c>
      <c r="H198">
        <v>25.457999999999998</v>
      </c>
      <c r="I198">
        <v>19</v>
      </c>
      <c r="J198">
        <v>25.5</v>
      </c>
      <c r="K198">
        <v>52</v>
      </c>
      <c r="L198">
        <v>25.542000000000002</v>
      </c>
      <c r="M198">
        <v>11</v>
      </c>
      <c r="O198">
        <v>25.457999999999998</v>
      </c>
      <c r="P198">
        <v>0.55000000000000004</v>
      </c>
      <c r="Q198">
        <v>25.5</v>
      </c>
      <c r="R198">
        <v>0.79</v>
      </c>
      <c r="S198">
        <v>25.542000000000002</v>
      </c>
      <c r="T198">
        <v>0.76</v>
      </c>
      <c r="V198">
        <v>25.457999999999998</v>
      </c>
      <c r="W198">
        <v>5240</v>
      </c>
      <c r="X198">
        <v>25.5</v>
      </c>
      <c r="Y198">
        <v>2340</v>
      </c>
      <c r="Z198">
        <v>25.542000000000002</v>
      </c>
      <c r="AA198">
        <v>8840</v>
      </c>
      <c r="AC198">
        <v>25.457999999999998</v>
      </c>
      <c r="AD198">
        <v>12</v>
      </c>
      <c r="AE198">
        <v>25.5</v>
      </c>
      <c r="AF198">
        <v>7</v>
      </c>
      <c r="AG198">
        <v>25.542000000000002</v>
      </c>
      <c r="AH198">
        <v>9</v>
      </c>
      <c r="AJ198">
        <v>25.457999999999998</v>
      </c>
      <c r="AK198">
        <v>14</v>
      </c>
      <c r="AL198">
        <v>25.5</v>
      </c>
      <c r="AM198">
        <v>22</v>
      </c>
      <c r="AN198">
        <v>25.542000000000002</v>
      </c>
      <c r="AO198">
        <v>2</v>
      </c>
      <c r="AQ198">
        <v>25.457999999999998</v>
      </c>
      <c r="AR198">
        <v>22</v>
      </c>
      <c r="AS198">
        <v>25.5</v>
      </c>
      <c r="AT198">
        <v>30</v>
      </c>
      <c r="AU198">
        <v>25.542000000000002</v>
      </c>
      <c r="AV198">
        <v>9</v>
      </c>
      <c r="AX198">
        <v>25.457999999999998</v>
      </c>
      <c r="AY198">
        <v>14</v>
      </c>
      <c r="AZ198">
        <v>25.5</v>
      </c>
      <c r="BA198">
        <v>15</v>
      </c>
      <c r="BB198">
        <v>25.542000000000002</v>
      </c>
      <c r="BC198">
        <v>25</v>
      </c>
      <c r="BE198">
        <v>25.457999999999998</v>
      </c>
      <c r="BF198">
        <v>68</v>
      </c>
      <c r="BG198">
        <v>25.5</v>
      </c>
      <c r="BH198">
        <v>114</v>
      </c>
      <c r="BI198">
        <v>25.542000000000002</v>
      </c>
      <c r="BJ198">
        <v>60</v>
      </c>
    </row>
    <row r="199" spans="1:62" x14ac:dyDescent="0.2">
      <c r="A199">
        <v>25.584</v>
      </c>
      <c r="B199">
        <v>23</v>
      </c>
      <c r="C199">
        <v>25.626000000000001</v>
      </c>
      <c r="D199">
        <v>30</v>
      </c>
      <c r="E199">
        <v>25.667999999999999</v>
      </c>
      <c r="F199">
        <v>38</v>
      </c>
      <c r="H199">
        <v>25.584</v>
      </c>
      <c r="I199">
        <v>5</v>
      </c>
      <c r="J199">
        <v>25.626000000000001</v>
      </c>
      <c r="K199">
        <v>89</v>
      </c>
      <c r="L199">
        <v>25.667999999999999</v>
      </c>
      <c r="M199">
        <v>13</v>
      </c>
      <c r="O199">
        <v>25.584</v>
      </c>
      <c r="P199">
        <v>0.67</v>
      </c>
      <c r="Q199">
        <v>25.626000000000001</v>
      </c>
      <c r="R199">
        <v>0.52</v>
      </c>
      <c r="S199">
        <v>25.667999999999999</v>
      </c>
      <c r="T199">
        <v>0.49</v>
      </c>
      <c r="V199">
        <v>25.584</v>
      </c>
      <c r="W199">
        <v>9340</v>
      </c>
      <c r="X199">
        <v>25.626000000000001</v>
      </c>
      <c r="Y199">
        <v>5440</v>
      </c>
      <c r="Z199">
        <v>25.667999999999999</v>
      </c>
      <c r="AA199">
        <v>4040</v>
      </c>
      <c r="AC199">
        <v>25.584</v>
      </c>
      <c r="AD199">
        <v>6</v>
      </c>
      <c r="AE199">
        <v>25.626000000000001</v>
      </c>
      <c r="AF199">
        <v>123</v>
      </c>
      <c r="AG199">
        <v>25.667999999999999</v>
      </c>
      <c r="AH199">
        <v>7</v>
      </c>
      <c r="AJ199">
        <v>25.584</v>
      </c>
      <c r="AK199">
        <v>4</v>
      </c>
      <c r="AL199">
        <v>25.626000000000001</v>
      </c>
      <c r="AM199">
        <v>9</v>
      </c>
      <c r="AN199">
        <v>25.667999999999999</v>
      </c>
      <c r="AO199">
        <v>7</v>
      </c>
      <c r="AQ199">
        <v>25.584</v>
      </c>
      <c r="AR199">
        <v>6</v>
      </c>
      <c r="AS199">
        <v>25.626000000000001</v>
      </c>
      <c r="AT199">
        <v>135</v>
      </c>
      <c r="AU199">
        <v>25.667999999999999</v>
      </c>
      <c r="AV199">
        <v>4</v>
      </c>
      <c r="AX199">
        <v>25.584</v>
      </c>
      <c r="AY199">
        <v>24</v>
      </c>
      <c r="AZ199">
        <v>25.626000000000001</v>
      </c>
      <c r="BA199">
        <v>19</v>
      </c>
      <c r="BB199">
        <v>25.667999999999999</v>
      </c>
      <c r="BC199">
        <v>10</v>
      </c>
      <c r="BE199">
        <v>25.584</v>
      </c>
      <c r="BF199">
        <v>47</v>
      </c>
      <c r="BG199">
        <v>25.626000000000001</v>
      </c>
      <c r="BH199">
        <v>68</v>
      </c>
      <c r="BI199">
        <v>25.667999999999999</v>
      </c>
      <c r="BJ199">
        <v>47</v>
      </c>
    </row>
    <row r="200" spans="1:62" x14ac:dyDescent="0.2">
      <c r="A200">
        <v>25.71</v>
      </c>
      <c r="B200">
        <v>80</v>
      </c>
      <c r="C200">
        <v>25.753</v>
      </c>
      <c r="D200">
        <v>52</v>
      </c>
      <c r="E200">
        <v>25.792000000000002</v>
      </c>
      <c r="F200">
        <v>43</v>
      </c>
      <c r="H200">
        <v>25.71</v>
      </c>
      <c r="I200">
        <v>38</v>
      </c>
      <c r="J200">
        <v>25.753</v>
      </c>
      <c r="K200">
        <v>25</v>
      </c>
      <c r="L200">
        <v>25.792000000000002</v>
      </c>
      <c r="M200">
        <v>5</v>
      </c>
      <c r="O200">
        <v>25.71</v>
      </c>
      <c r="P200">
        <v>0.73</v>
      </c>
      <c r="Q200">
        <v>25.753</v>
      </c>
      <c r="R200">
        <v>0.63</v>
      </c>
      <c r="S200">
        <v>25.792000000000002</v>
      </c>
      <c r="T200">
        <v>0.65</v>
      </c>
      <c r="V200">
        <v>25.71</v>
      </c>
      <c r="W200">
        <v>4640</v>
      </c>
      <c r="X200">
        <v>25.753</v>
      </c>
      <c r="Y200">
        <v>11240</v>
      </c>
      <c r="Z200">
        <v>25.792000000000002</v>
      </c>
      <c r="AA200">
        <v>10540</v>
      </c>
      <c r="AC200">
        <v>25.71</v>
      </c>
      <c r="AD200">
        <v>5</v>
      </c>
      <c r="AE200">
        <v>25.753</v>
      </c>
      <c r="AF200">
        <v>4</v>
      </c>
      <c r="AG200">
        <v>25.792000000000002</v>
      </c>
      <c r="AH200">
        <v>3</v>
      </c>
      <c r="AJ200">
        <v>25.71</v>
      </c>
      <c r="AK200">
        <v>18</v>
      </c>
      <c r="AL200">
        <v>25.753</v>
      </c>
      <c r="AM200">
        <v>4</v>
      </c>
      <c r="AN200">
        <v>25.792000000000002</v>
      </c>
      <c r="AO200">
        <v>5</v>
      </c>
      <c r="AQ200">
        <v>25.71</v>
      </c>
      <c r="AR200">
        <v>34</v>
      </c>
      <c r="AS200">
        <v>25.753</v>
      </c>
      <c r="AT200">
        <v>15</v>
      </c>
      <c r="AU200">
        <v>25.792000000000002</v>
      </c>
      <c r="AV200">
        <v>10</v>
      </c>
      <c r="AX200">
        <v>25.71</v>
      </c>
      <c r="AY200">
        <v>6</v>
      </c>
      <c r="AZ200">
        <v>25.753</v>
      </c>
      <c r="BA200">
        <v>4</v>
      </c>
      <c r="BB200">
        <v>25.792000000000002</v>
      </c>
      <c r="BC200">
        <v>4</v>
      </c>
      <c r="BE200">
        <v>25.71</v>
      </c>
      <c r="BF200">
        <v>87</v>
      </c>
      <c r="BG200">
        <v>25.753</v>
      </c>
      <c r="BH200">
        <v>36</v>
      </c>
      <c r="BI200">
        <v>25.792000000000002</v>
      </c>
      <c r="BJ200">
        <v>33</v>
      </c>
    </row>
    <row r="201" spans="1:62" x14ac:dyDescent="0.2">
      <c r="A201">
        <v>25.831</v>
      </c>
      <c r="B201">
        <v>20</v>
      </c>
      <c r="C201">
        <v>25.87</v>
      </c>
      <c r="D201">
        <v>93</v>
      </c>
      <c r="E201">
        <v>25.908999999999999</v>
      </c>
      <c r="F201">
        <v>91</v>
      </c>
      <c r="H201">
        <v>25.831</v>
      </c>
      <c r="I201">
        <v>7</v>
      </c>
      <c r="J201">
        <v>25.87</v>
      </c>
      <c r="K201">
        <v>8</v>
      </c>
      <c r="L201">
        <v>25.908999999999999</v>
      </c>
      <c r="M201">
        <v>44</v>
      </c>
      <c r="O201">
        <v>25.831</v>
      </c>
      <c r="P201">
        <v>0.56999999999999995</v>
      </c>
      <c r="Q201">
        <v>25.87</v>
      </c>
      <c r="R201">
        <v>0.69</v>
      </c>
      <c r="S201">
        <v>25.908999999999999</v>
      </c>
      <c r="T201">
        <v>0.55000000000000004</v>
      </c>
      <c r="V201">
        <v>25.831</v>
      </c>
      <c r="W201">
        <v>5940</v>
      </c>
      <c r="X201">
        <v>25.87</v>
      </c>
      <c r="Y201">
        <v>13640</v>
      </c>
      <c r="Z201">
        <v>25.908999999999999</v>
      </c>
      <c r="AA201">
        <v>8640</v>
      </c>
      <c r="AC201">
        <v>25.831</v>
      </c>
      <c r="AD201">
        <v>4</v>
      </c>
      <c r="AE201">
        <v>25.87</v>
      </c>
      <c r="AF201">
        <v>5</v>
      </c>
      <c r="AG201">
        <v>25.908999999999999</v>
      </c>
      <c r="AH201">
        <v>6</v>
      </c>
      <c r="AJ201">
        <v>25.831</v>
      </c>
      <c r="AK201">
        <v>9</v>
      </c>
      <c r="AL201">
        <v>25.87</v>
      </c>
      <c r="AM201">
        <v>18</v>
      </c>
      <c r="AN201">
        <v>25.908999999999999</v>
      </c>
      <c r="AO201">
        <v>24</v>
      </c>
      <c r="AQ201">
        <v>25.831</v>
      </c>
      <c r="AR201">
        <v>1</v>
      </c>
      <c r="AS201">
        <v>25.87</v>
      </c>
      <c r="AT201">
        <v>15</v>
      </c>
      <c r="AU201">
        <v>25.908999999999999</v>
      </c>
      <c r="AV201">
        <v>60</v>
      </c>
      <c r="AX201">
        <v>25.831</v>
      </c>
      <c r="AY201">
        <v>8</v>
      </c>
      <c r="AZ201">
        <v>25.87</v>
      </c>
      <c r="BA201">
        <v>7</v>
      </c>
      <c r="BB201">
        <v>25.908999999999999</v>
      </c>
      <c r="BC201">
        <v>6</v>
      </c>
      <c r="BE201">
        <v>25.831</v>
      </c>
      <c r="BF201">
        <v>52</v>
      </c>
      <c r="BG201">
        <v>25.87</v>
      </c>
      <c r="BH201">
        <v>52</v>
      </c>
      <c r="BI201">
        <v>25.908999999999999</v>
      </c>
      <c r="BJ201">
        <v>39</v>
      </c>
    </row>
    <row r="202" spans="1:62" x14ac:dyDescent="0.2">
      <c r="A202">
        <v>25.948</v>
      </c>
      <c r="B202">
        <v>34</v>
      </c>
      <c r="C202">
        <v>25.986999999999998</v>
      </c>
      <c r="D202">
        <v>24</v>
      </c>
      <c r="E202">
        <v>26.026</v>
      </c>
      <c r="F202">
        <v>50</v>
      </c>
      <c r="H202">
        <v>25.948</v>
      </c>
      <c r="I202">
        <v>122</v>
      </c>
      <c r="J202">
        <v>25.986999999999998</v>
      </c>
      <c r="K202">
        <v>43</v>
      </c>
      <c r="L202">
        <v>26.026</v>
      </c>
      <c r="M202">
        <v>10</v>
      </c>
      <c r="O202">
        <v>25.948</v>
      </c>
      <c r="P202">
        <v>0.7</v>
      </c>
      <c r="Q202">
        <v>25.986999999999998</v>
      </c>
      <c r="R202">
        <v>0.82</v>
      </c>
      <c r="S202">
        <v>26.026</v>
      </c>
      <c r="T202">
        <v>0.7</v>
      </c>
      <c r="V202">
        <v>25.948</v>
      </c>
      <c r="W202">
        <v>9940</v>
      </c>
      <c r="X202">
        <v>25.986999999999998</v>
      </c>
      <c r="Y202">
        <v>5140</v>
      </c>
      <c r="Z202">
        <v>26.026</v>
      </c>
      <c r="AA202">
        <v>10040</v>
      </c>
      <c r="AC202">
        <v>25.948</v>
      </c>
      <c r="AD202">
        <v>7</v>
      </c>
      <c r="AE202">
        <v>25.986999999999998</v>
      </c>
      <c r="AF202">
        <v>4</v>
      </c>
      <c r="AG202">
        <v>26.026</v>
      </c>
      <c r="AH202">
        <v>4</v>
      </c>
      <c r="AJ202">
        <v>25.948</v>
      </c>
      <c r="AK202">
        <v>22</v>
      </c>
      <c r="AL202">
        <v>25.986999999999998</v>
      </c>
      <c r="AM202">
        <v>13</v>
      </c>
      <c r="AN202">
        <v>26.026</v>
      </c>
      <c r="AO202">
        <v>7</v>
      </c>
      <c r="AQ202">
        <v>25.948</v>
      </c>
      <c r="AR202">
        <v>153</v>
      </c>
      <c r="AS202">
        <v>25.986999999999998</v>
      </c>
      <c r="AT202">
        <v>27</v>
      </c>
      <c r="AU202">
        <v>26.026</v>
      </c>
      <c r="AV202">
        <v>16</v>
      </c>
      <c r="AX202">
        <v>25.948</v>
      </c>
      <c r="AY202">
        <v>4</v>
      </c>
      <c r="AZ202">
        <v>25.986999999999998</v>
      </c>
      <c r="BA202">
        <v>4</v>
      </c>
      <c r="BB202">
        <v>26.026</v>
      </c>
      <c r="BC202">
        <v>10</v>
      </c>
      <c r="BE202">
        <v>25.948</v>
      </c>
      <c r="BF202">
        <v>39</v>
      </c>
      <c r="BG202">
        <v>25.986999999999998</v>
      </c>
      <c r="BH202">
        <v>36</v>
      </c>
      <c r="BI202">
        <v>26.026</v>
      </c>
      <c r="BJ202">
        <v>41</v>
      </c>
    </row>
    <row r="203" spans="1:62" x14ac:dyDescent="0.2">
      <c r="A203">
        <v>26.065000000000001</v>
      </c>
      <c r="B203">
        <v>4</v>
      </c>
      <c r="C203">
        <v>26.103999999999999</v>
      </c>
      <c r="D203">
        <v>40</v>
      </c>
      <c r="E203">
        <v>26.143999999999998</v>
      </c>
      <c r="F203">
        <v>32</v>
      </c>
      <c r="H203">
        <v>26.065000000000001</v>
      </c>
      <c r="I203">
        <v>6</v>
      </c>
      <c r="J203">
        <v>26.103999999999999</v>
      </c>
      <c r="K203">
        <v>26</v>
      </c>
      <c r="L203">
        <v>26.143999999999998</v>
      </c>
      <c r="M203">
        <v>14</v>
      </c>
      <c r="O203">
        <v>26.065000000000001</v>
      </c>
      <c r="P203">
        <v>0.68</v>
      </c>
      <c r="Q203">
        <v>26.103999999999999</v>
      </c>
      <c r="R203">
        <v>0.7</v>
      </c>
      <c r="S203">
        <v>26.143999999999998</v>
      </c>
      <c r="T203">
        <v>0.66</v>
      </c>
      <c r="V203">
        <v>26.065000000000001</v>
      </c>
      <c r="W203">
        <v>2140</v>
      </c>
      <c r="X203">
        <v>26.103999999999999</v>
      </c>
      <c r="Y203">
        <v>9040</v>
      </c>
      <c r="Z203">
        <v>26.143999999999998</v>
      </c>
      <c r="AA203">
        <v>7340</v>
      </c>
      <c r="AC203">
        <v>26.065000000000001</v>
      </c>
      <c r="AD203">
        <v>14</v>
      </c>
      <c r="AE203">
        <v>26.103999999999999</v>
      </c>
      <c r="AF203">
        <v>6</v>
      </c>
      <c r="AG203">
        <v>26.143999999999998</v>
      </c>
      <c r="AH203">
        <v>3</v>
      </c>
      <c r="AJ203">
        <v>26.065000000000001</v>
      </c>
      <c r="AK203">
        <v>5</v>
      </c>
      <c r="AL203">
        <v>26.103999999999999</v>
      </c>
      <c r="AM203">
        <v>9</v>
      </c>
      <c r="AN203">
        <v>26.143999999999998</v>
      </c>
      <c r="AO203">
        <v>5</v>
      </c>
      <c r="AQ203">
        <v>26.065000000000001</v>
      </c>
      <c r="AR203">
        <v>3</v>
      </c>
      <c r="AS203">
        <v>26.103999999999999</v>
      </c>
      <c r="AT203">
        <v>29</v>
      </c>
      <c r="AU203">
        <v>26.143999999999998</v>
      </c>
      <c r="AV203">
        <v>20</v>
      </c>
      <c r="AX203">
        <v>26.065000000000001</v>
      </c>
      <c r="AY203">
        <v>9</v>
      </c>
      <c r="AZ203">
        <v>26.103999999999999</v>
      </c>
      <c r="BA203">
        <v>9</v>
      </c>
      <c r="BB203">
        <v>26.143999999999998</v>
      </c>
      <c r="BC203">
        <v>5</v>
      </c>
      <c r="BE203">
        <v>26.065000000000001</v>
      </c>
      <c r="BF203">
        <v>30</v>
      </c>
      <c r="BG203">
        <v>26.103999999999999</v>
      </c>
      <c r="BH203">
        <v>60</v>
      </c>
      <c r="BI203">
        <v>26.143999999999998</v>
      </c>
      <c r="BJ203">
        <v>41</v>
      </c>
    </row>
    <row r="204" spans="1:62" x14ac:dyDescent="0.2">
      <c r="A204">
        <v>26.183</v>
      </c>
      <c r="B204">
        <v>50</v>
      </c>
      <c r="C204">
        <v>26.222000000000001</v>
      </c>
      <c r="D204">
        <v>91</v>
      </c>
      <c r="E204">
        <v>26.260999999999999</v>
      </c>
      <c r="F204">
        <v>34</v>
      </c>
      <c r="H204">
        <v>26.183</v>
      </c>
      <c r="I204">
        <v>4</v>
      </c>
      <c r="J204">
        <v>26.222000000000001</v>
      </c>
      <c r="K204">
        <v>5</v>
      </c>
      <c r="L204">
        <v>26.260999999999999</v>
      </c>
      <c r="M204">
        <v>2</v>
      </c>
      <c r="O204">
        <v>26.183</v>
      </c>
      <c r="P204">
        <v>0.69</v>
      </c>
      <c r="Q204">
        <v>26.222000000000001</v>
      </c>
      <c r="R204">
        <v>0.75</v>
      </c>
      <c r="S204">
        <v>26.260999999999999</v>
      </c>
      <c r="T204">
        <v>0.72</v>
      </c>
      <c r="V204">
        <v>26.183</v>
      </c>
      <c r="W204">
        <v>14440</v>
      </c>
      <c r="X204">
        <v>26.222000000000001</v>
      </c>
      <c r="Y204">
        <v>15840</v>
      </c>
      <c r="Z204">
        <v>26.260999999999999</v>
      </c>
      <c r="AA204">
        <v>13740</v>
      </c>
      <c r="AC204">
        <v>26.183</v>
      </c>
      <c r="AD204">
        <v>19</v>
      </c>
      <c r="AE204">
        <v>26.222000000000001</v>
      </c>
      <c r="AF204">
        <v>8</v>
      </c>
      <c r="AG204">
        <v>26.260999999999999</v>
      </c>
      <c r="AH204">
        <v>2</v>
      </c>
      <c r="AJ204">
        <v>26.183</v>
      </c>
      <c r="AK204">
        <v>6</v>
      </c>
      <c r="AL204">
        <v>26.222000000000001</v>
      </c>
      <c r="AM204">
        <v>12</v>
      </c>
      <c r="AN204">
        <v>26.260999999999999</v>
      </c>
      <c r="AO204">
        <v>6</v>
      </c>
      <c r="AQ204">
        <v>26.183</v>
      </c>
      <c r="AR204">
        <v>11</v>
      </c>
      <c r="AS204">
        <v>26.222000000000001</v>
      </c>
      <c r="AT204">
        <v>9</v>
      </c>
      <c r="AU204">
        <v>26.260999999999999</v>
      </c>
      <c r="AV204">
        <v>8</v>
      </c>
      <c r="AX204">
        <v>26.183</v>
      </c>
      <c r="AY204">
        <v>7</v>
      </c>
      <c r="AZ204">
        <v>26.222000000000001</v>
      </c>
      <c r="BA204">
        <v>13</v>
      </c>
      <c r="BB204">
        <v>26.260999999999999</v>
      </c>
      <c r="BC204">
        <v>8</v>
      </c>
      <c r="BE204">
        <v>26.183</v>
      </c>
      <c r="BF204">
        <v>33</v>
      </c>
      <c r="BG204">
        <v>26.222000000000001</v>
      </c>
      <c r="BH204">
        <v>44</v>
      </c>
      <c r="BI204">
        <v>26.260999999999999</v>
      </c>
      <c r="BJ204">
        <v>27</v>
      </c>
    </row>
    <row r="205" spans="1:62" x14ac:dyDescent="0.2">
      <c r="A205">
        <v>26.3</v>
      </c>
      <c r="B205">
        <v>51</v>
      </c>
      <c r="C205">
        <v>26.338999999999999</v>
      </c>
      <c r="D205">
        <v>30</v>
      </c>
      <c r="E205">
        <v>26.379000000000001</v>
      </c>
      <c r="F205">
        <v>25</v>
      </c>
      <c r="H205">
        <v>26.3</v>
      </c>
      <c r="I205">
        <v>32</v>
      </c>
      <c r="J205">
        <v>26.338999999999999</v>
      </c>
      <c r="K205">
        <v>20</v>
      </c>
      <c r="L205">
        <v>26.379000000000001</v>
      </c>
      <c r="M205">
        <v>13</v>
      </c>
      <c r="O205">
        <v>26.3</v>
      </c>
      <c r="P205">
        <v>0.73</v>
      </c>
      <c r="Q205">
        <v>26.338999999999999</v>
      </c>
      <c r="R205">
        <v>0.67</v>
      </c>
      <c r="S205">
        <v>26.379000000000001</v>
      </c>
      <c r="T205">
        <v>0.44</v>
      </c>
      <c r="V205">
        <v>26.3</v>
      </c>
      <c r="W205">
        <v>35540</v>
      </c>
      <c r="X205">
        <v>26.338999999999999</v>
      </c>
      <c r="Y205">
        <v>12450</v>
      </c>
      <c r="Z205">
        <v>26.379000000000001</v>
      </c>
      <c r="AA205">
        <v>9340</v>
      </c>
      <c r="AC205">
        <v>26.3</v>
      </c>
      <c r="AD205">
        <v>6</v>
      </c>
      <c r="AE205">
        <v>26.338999999999999</v>
      </c>
      <c r="AF205">
        <v>4</v>
      </c>
      <c r="AG205">
        <v>26.379000000000001</v>
      </c>
      <c r="AH205">
        <v>2</v>
      </c>
      <c r="AJ205">
        <v>26.3</v>
      </c>
      <c r="AK205">
        <v>7</v>
      </c>
      <c r="AL205">
        <v>26.338999999999999</v>
      </c>
      <c r="AM205">
        <v>13</v>
      </c>
      <c r="AN205">
        <v>26.379000000000001</v>
      </c>
      <c r="AO205">
        <v>4</v>
      </c>
      <c r="AQ205">
        <v>26.3</v>
      </c>
      <c r="AR205">
        <v>8</v>
      </c>
      <c r="AS205">
        <v>26.338999999999999</v>
      </c>
      <c r="AT205">
        <v>11</v>
      </c>
      <c r="AU205">
        <v>26.379000000000001</v>
      </c>
      <c r="AV205">
        <v>15</v>
      </c>
      <c r="AX205">
        <v>26.3</v>
      </c>
      <c r="AY205">
        <v>11</v>
      </c>
      <c r="AZ205">
        <v>26.338999999999999</v>
      </c>
      <c r="BA205">
        <v>9</v>
      </c>
      <c r="BB205">
        <v>26.379000000000001</v>
      </c>
      <c r="BC205">
        <v>10</v>
      </c>
      <c r="BE205">
        <v>26.3</v>
      </c>
      <c r="BF205">
        <v>71</v>
      </c>
      <c r="BG205">
        <v>26.338999999999999</v>
      </c>
      <c r="BH205">
        <v>68</v>
      </c>
      <c r="BI205">
        <v>26.379000000000001</v>
      </c>
      <c r="BJ205">
        <v>39</v>
      </c>
    </row>
    <row r="206" spans="1:62" x14ac:dyDescent="0.2">
      <c r="A206">
        <v>26.417999999999999</v>
      </c>
      <c r="B206">
        <v>12</v>
      </c>
      <c r="C206">
        <v>26.457000000000001</v>
      </c>
      <c r="D206">
        <v>38</v>
      </c>
      <c r="E206">
        <v>26.495999999999999</v>
      </c>
      <c r="F206">
        <v>41</v>
      </c>
      <c r="H206">
        <v>26.417999999999999</v>
      </c>
      <c r="I206">
        <v>8</v>
      </c>
      <c r="J206">
        <v>26.457000000000001</v>
      </c>
      <c r="K206">
        <v>29</v>
      </c>
      <c r="L206">
        <v>26.495999999999999</v>
      </c>
      <c r="M206">
        <v>59</v>
      </c>
      <c r="O206">
        <v>26.417999999999999</v>
      </c>
      <c r="P206">
        <v>0.62</v>
      </c>
      <c r="Q206">
        <v>26.457000000000001</v>
      </c>
      <c r="R206">
        <v>0.79</v>
      </c>
      <c r="S206">
        <v>26.495999999999999</v>
      </c>
      <c r="T206">
        <v>0.72</v>
      </c>
      <c r="V206">
        <v>26.417999999999999</v>
      </c>
      <c r="W206">
        <v>4840</v>
      </c>
      <c r="X206">
        <v>26.457000000000001</v>
      </c>
      <c r="Y206">
        <v>7640</v>
      </c>
      <c r="Z206">
        <v>26.495999999999999</v>
      </c>
      <c r="AA206">
        <v>15640</v>
      </c>
      <c r="AC206">
        <v>26.417999999999999</v>
      </c>
      <c r="AD206">
        <v>6</v>
      </c>
      <c r="AE206">
        <v>26.457000000000001</v>
      </c>
      <c r="AF206">
        <v>5</v>
      </c>
      <c r="AG206">
        <v>26.495999999999999</v>
      </c>
      <c r="AH206">
        <v>15</v>
      </c>
      <c r="AJ206">
        <v>26.417999999999999</v>
      </c>
      <c r="AK206">
        <v>4</v>
      </c>
      <c r="AL206">
        <v>26.457000000000001</v>
      </c>
      <c r="AM206">
        <v>13</v>
      </c>
      <c r="AN206">
        <v>26.495999999999999</v>
      </c>
      <c r="AO206">
        <v>13</v>
      </c>
      <c r="AQ206">
        <v>26.417999999999999</v>
      </c>
      <c r="AR206">
        <v>3</v>
      </c>
      <c r="AS206">
        <v>26.457000000000001</v>
      </c>
      <c r="AT206">
        <v>36</v>
      </c>
      <c r="AU206">
        <v>26.495999999999999</v>
      </c>
      <c r="AV206">
        <v>43</v>
      </c>
      <c r="AX206">
        <v>26.417999999999999</v>
      </c>
      <c r="AY206">
        <v>10</v>
      </c>
      <c r="AZ206">
        <v>26.457000000000001</v>
      </c>
      <c r="BA206">
        <v>9</v>
      </c>
      <c r="BB206">
        <v>26.495999999999999</v>
      </c>
      <c r="BC206">
        <v>8</v>
      </c>
      <c r="BE206">
        <v>26.417999999999999</v>
      </c>
      <c r="BF206">
        <v>49</v>
      </c>
      <c r="BG206">
        <v>26.457000000000001</v>
      </c>
      <c r="BH206">
        <v>55</v>
      </c>
      <c r="BI206">
        <v>26.495999999999999</v>
      </c>
      <c r="BJ206">
        <v>58</v>
      </c>
    </row>
    <row r="207" spans="1:62" x14ac:dyDescent="0.2">
      <c r="A207">
        <v>26.535</v>
      </c>
      <c r="B207">
        <v>45</v>
      </c>
      <c r="C207">
        <v>26.574999999999999</v>
      </c>
      <c r="D207">
        <v>31</v>
      </c>
      <c r="E207">
        <v>26.614000000000001</v>
      </c>
      <c r="F207">
        <v>17</v>
      </c>
      <c r="H207">
        <v>26.535</v>
      </c>
      <c r="I207">
        <v>38</v>
      </c>
      <c r="J207">
        <v>26.574999999999999</v>
      </c>
      <c r="K207">
        <v>4</v>
      </c>
      <c r="L207">
        <v>26.614000000000001</v>
      </c>
      <c r="M207">
        <v>9</v>
      </c>
      <c r="O207">
        <v>26.535</v>
      </c>
      <c r="P207">
        <v>0.73</v>
      </c>
      <c r="Q207">
        <v>26.574999999999999</v>
      </c>
      <c r="R207">
        <v>0.6</v>
      </c>
      <c r="S207">
        <v>26.614000000000001</v>
      </c>
      <c r="T207">
        <v>0.63</v>
      </c>
      <c r="V207">
        <v>26.535</v>
      </c>
      <c r="W207">
        <v>7540</v>
      </c>
      <c r="X207">
        <v>26.574999999999999</v>
      </c>
      <c r="Y207">
        <v>10640</v>
      </c>
      <c r="Z207">
        <v>26.614000000000001</v>
      </c>
      <c r="AA207">
        <v>7940</v>
      </c>
      <c r="AC207">
        <v>26.535</v>
      </c>
      <c r="AD207">
        <v>6</v>
      </c>
      <c r="AE207">
        <v>26.574999999999999</v>
      </c>
      <c r="AF207">
        <v>1</v>
      </c>
      <c r="AG207">
        <v>26.614000000000001</v>
      </c>
      <c r="AH207">
        <v>5</v>
      </c>
      <c r="AJ207">
        <v>26.535</v>
      </c>
      <c r="AK207">
        <v>14</v>
      </c>
      <c r="AL207">
        <v>26.574999999999999</v>
      </c>
      <c r="AM207">
        <v>6</v>
      </c>
      <c r="AN207">
        <v>26.614000000000001</v>
      </c>
      <c r="AO207">
        <v>6</v>
      </c>
      <c r="AQ207">
        <v>26.535</v>
      </c>
      <c r="AR207">
        <v>23</v>
      </c>
      <c r="AS207">
        <v>26.574999999999999</v>
      </c>
      <c r="AT207">
        <v>9</v>
      </c>
      <c r="AU207">
        <v>26.614000000000001</v>
      </c>
      <c r="AV207">
        <v>5</v>
      </c>
      <c r="AX207">
        <v>26.535</v>
      </c>
      <c r="AY207">
        <v>8</v>
      </c>
      <c r="AZ207">
        <v>26.574999999999999</v>
      </c>
      <c r="BA207">
        <v>7</v>
      </c>
      <c r="BB207">
        <v>26.614000000000001</v>
      </c>
      <c r="BC207">
        <v>10</v>
      </c>
      <c r="BE207">
        <v>26.535</v>
      </c>
      <c r="BF207">
        <v>39</v>
      </c>
      <c r="BG207">
        <v>26.574999999999999</v>
      </c>
      <c r="BH207">
        <v>33</v>
      </c>
      <c r="BI207">
        <v>26.614000000000001</v>
      </c>
      <c r="BJ207">
        <v>30</v>
      </c>
    </row>
    <row r="208" spans="1:62" x14ac:dyDescent="0.2">
      <c r="A208">
        <v>26.652999999999999</v>
      </c>
      <c r="B208">
        <v>50</v>
      </c>
      <c r="C208">
        <v>26.692</v>
      </c>
      <c r="D208">
        <v>26</v>
      </c>
      <c r="E208">
        <v>26.731000000000002</v>
      </c>
      <c r="F208">
        <v>15</v>
      </c>
      <c r="H208">
        <v>26.652999999999999</v>
      </c>
      <c r="I208">
        <v>8</v>
      </c>
      <c r="J208">
        <v>26.692</v>
      </c>
      <c r="K208">
        <v>24</v>
      </c>
      <c r="L208">
        <v>26.731000000000002</v>
      </c>
      <c r="M208">
        <v>58</v>
      </c>
      <c r="O208">
        <v>26.652999999999999</v>
      </c>
      <c r="P208">
        <v>0.63</v>
      </c>
      <c r="Q208">
        <v>26.692</v>
      </c>
      <c r="R208">
        <v>0.66</v>
      </c>
      <c r="S208">
        <v>26.731000000000002</v>
      </c>
      <c r="T208">
        <v>0.64</v>
      </c>
      <c r="V208">
        <v>26.652999999999999</v>
      </c>
      <c r="W208">
        <v>7240</v>
      </c>
      <c r="X208">
        <v>26.692</v>
      </c>
      <c r="Y208">
        <v>2540</v>
      </c>
      <c r="Z208">
        <v>26.731000000000002</v>
      </c>
      <c r="AA208">
        <v>6640</v>
      </c>
      <c r="AC208">
        <v>26.652999999999999</v>
      </c>
      <c r="AD208">
        <v>3</v>
      </c>
      <c r="AE208">
        <v>26.692</v>
      </c>
      <c r="AF208">
        <v>8</v>
      </c>
      <c r="AG208">
        <v>26.731000000000002</v>
      </c>
      <c r="AH208">
        <v>3</v>
      </c>
      <c r="AJ208">
        <v>26.652999999999999</v>
      </c>
      <c r="AK208">
        <v>16</v>
      </c>
      <c r="AL208">
        <v>26.692</v>
      </c>
      <c r="AM208">
        <v>11</v>
      </c>
      <c r="AN208">
        <v>26.731000000000002</v>
      </c>
      <c r="AO208">
        <v>7</v>
      </c>
      <c r="AQ208">
        <v>26.652999999999999</v>
      </c>
      <c r="AR208">
        <v>9</v>
      </c>
      <c r="AS208">
        <v>26.692</v>
      </c>
      <c r="AT208">
        <v>18</v>
      </c>
      <c r="AU208">
        <v>26.731000000000002</v>
      </c>
      <c r="AV208">
        <v>16</v>
      </c>
      <c r="AX208">
        <v>26.652999999999999</v>
      </c>
      <c r="AY208">
        <v>7</v>
      </c>
      <c r="AZ208">
        <v>26.692</v>
      </c>
      <c r="BA208">
        <v>6</v>
      </c>
      <c r="BB208">
        <v>26.731000000000002</v>
      </c>
      <c r="BC208">
        <v>6</v>
      </c>
      <c r="BE208">
        <v>26.652999999999999</v>
      </c>
      <c r="BF208">
        <v>30</v>
      </c>
      <c r="BG208">
        <v>26.692</v>
      </c>
      <c r="BH208">
        <v>36</v>
      </c>
      <c r="BI208">
        <v>26.731000000000002</v>
      </c>
      <c r="BJ208">
        <v>71</v>
      </c>
    </row>
    <row r="209" spans="1:62" x14ac:dyDescent="0.2">
      <c r="A209">
        <v>26.771000000000001</v>
      </c>
      <c r="B209">
        <v>18</v>
      </c>
      <c r="C209">
        <v>26.81</v>
      </c>
      <c r="D209">
        <v>4</v>
      </c>
      <c r="E209">
        <v>26.849</v>
      </c>
      <c r="F209">
        <v>17</v>
      </c>
      <c r="H209">
        <v>26.771000000000001</v>
      </c>
      <c r="I209">
        <v>19</v>
      </c>
      <c r="J209">
        <v>26.81</v>
      </c>
      <c r="K209">
        <v>3</v>
      </c>
      <c r="L209">
        <v>26.849</v>
      </c>
      <c r="M209">
        <v>4</v>
      </c>
      <c r="O209">
        <v>26.771000000000001</v>
      </c>
      <c r="P209">
        <v>0.68</v>
      </c>
      <c r="Q209">
        <v>26.81</v>
      </c>
      <c r="R209">
        <v>0.75</v>
      </c>
      <c r="S209">
        <v>26.849</v>
      </c>
      <c r="T209">
        <v>0.65</v>
      </c>
      <c r="V209">
        <v>26.771000000000001</v>
      </c>
      <c r="W209">
        <v>11140</v>
      </c>
      <c r="X209">
        <v>26.81</v>
      </c>
      <c r="Y209">
        <v>12040</v>
      </c>
      <c r="Z209">
        <v>26.849</v>
      </c>
      <c r="AA209">
        <v>8140</v>
      </c>
      <c r="AC209">
        <v>26.771000000000001</v>
      </c>
      <c r="AD209">
        <v>2</v>
      </c>
      <c r="AE209">
        <v>26.81</v>
      </c>
      <c r="AF209">
        <v>2</v>
      </c>
      <c r="AG209">
        <v>26.849</v>
      </c>
      <c r="AH209">
        <v>4</v>
      </c>
      <c r="AJ209">
        <v>26.771000000000001</v>
      </c>
      <c r="AK209">
        <v>8</v>
      </c>
      <c r="AL209">
        <v>26.81</v>
      </c>
      <c r="AM209">
        <v>3</v>
      </c>
      <c r="AN209">
        <v>26.849</v>
      </c>
      <c r="AO209">
        <v>6</v>
      </c>
      <c r="AQ209">
        <v>26.771000000000001</v>
      </c>
      <c r="AR209">
        <v>22</v>
      </c>
      <c r="AS209">
        <v>26.81</v>
      </c>
      <c r="AT209">
        <v>4</v>
      </c>
      <c r="AU209">
        <v>26.849</v>
      </c>
      <c r="AV209">
        <v>2</v>
      </c>
      <c r="AX209">
        <v>26.771000000000001</v>
      </c>
      <c r="AY209">
        <v>4</v>
      </c>
      <c r="AZ209">
        <v>26.81</v>
      </c>
      <c r="BA209">
        <v>6</v>
      </c>
      <c r="BB209">
        <v>26.849</v>
      </c>
      <c r="BC209">
        <v>7</v>
      </c>
      <c r="BE209">
        <v>26.771000000000001</v>
      </c>
      <c r="BF209">
        <v>30</v>
      </c>
      <c r="BG209">
        <v>26.81</v>
      </c>
      <c r="BH209">
        <v>30</v>
      </c>
      <c r="BI209">
        <v>26.849</v>
      </c>
      <c r="BJ209">
        <v>25</v>
      </c>
    </row>
    <row r="210" spans="1:62" x14ac:dyDescent="0.2">
      <c r="A210">
        <v>26.888000000000002</v>
      </c>
      <c r="B210">
        <v>17</v>
      </c>
      <c r="C210">
        <v>26.927</v>
      </c>
      <c r="D210">
        <v>26</v>
      </c>
      <c r="E210">
        <v>26.966999999999999</v>
      </c>
      <c r="F210">
        <v>6</v>
      </c>
      <c r="H210">
        <v>26.888000000000002</v>
      </c>
      <c r="I210">
        <v>10</v>
      </c>
      <c r="J210">
        <v>26.927</v>
      </c>
      <c r="K210">
        <v>7</v>
      </c>
      <c r="L210">
        <v>26.966999999999999</v>
      </c>
      <c r="M210">
        <v>40</v>
      </c>
      <c r="O210">
        <v>26.888000000000002</v>
      </c>
      <c r="P210">
        <v>0.51</v>
      </c>
      <c r="Q210">
        <v>26.927</v>
      </c>
      <c r="R210">
        <v>0.47</v>
      </c>
      <c r="S210">
        <v>26.966999999999999</v>
      </c>
      <c r="T210">
        <v>0.62</v>
      </c>
      <c r="V210">
        <v>26.888000000000002</v>
      </c>
      <c r="W210">
        <v>11040</v>
      </c>
      <c r="X210">
        <v>26.927</v>
      </c>
      <c r="Y210">
        <v>8840</v>
      </c>
      <c r="Z210">
        <v>26.966999999999999</v>
      </c>
      <c r="AA210">
        <v>7340</v>
      </c>
      <c r="AC210">
        <v>26.888000000000002</v>
      </c>
      <c r="AD210">
        <v>5</v>
      </c>
      <c r="AE210">
        <v>26.927</v>
      </c>
      <c r="AF210">
        <v>5</v>
      </c>
      <c r="AG210">
        <v>26.966999999999999</v>
      </c>
      <c r="AH210">
        <v>3</v>
      </c>
      <c r="AJ210">
        <v>26.888000000000002</v>
      </c>
      <c r="AK210">
        <v>13</v>
      </c>
      <c r="AL210">
        <v>26.927</v>
      </c>
      <c r="AM210">
        <v>4</v>
      </c>
      <c r="AN210">
        <v>26.966999999999999</v>
      </c>
      <c r="AO210">
        <v>6</v>
      </c>
      <c r="AQ210">
        <v>26.888000000000002</v>
      </c>
      <c r="AR210">
        <v>32</v>
      </c>
      <c r="AS210">
        <v>26.927</v>
      </c>
      <c r="AT210">
        <v>11</v>
      </c>
      <c r="AU210">
        <v>26.966999999999999</v>
      </c>
      <c r="AV210">
        <v>3</v>
      </c>
      <c r="AX210">
        <v>26.888000000000002</v>
      </c>
      <c r="AY210">
        <v>14</v>
      </c>
      <c r="AZ210">
        <v>26.927</v>
      </c>
      <c r="BA210">
        <v>13</v>
      </c>
      <c r="BB210">
        <v>26.966999999999999</v>
      </c>
      <c r="BC210">
        <v>7</v>
      </c>
      <c r="BE210">
        <v>26.888000000000002</v>
      </c>
      <c r="BF210">
        <v>58</v>
      </c>
      <c r="BG210">
        <v>26.927</v>
      </c>
      <c r="BH210">
        <v>63</v>
      </c>
      <c r="BI210">
        <v>26.966999999999999</v>
      </c>
      <c r="BJ210">
        <v>77</v>
      </c>
    </row>
    <row r="211" spans="1:62" x14ac:dyDescent="0.2">
      <c r="A211">
        <v>27.006</v>
      </c>
      <c r="B211">
        <v>22</v>
      </c>
      <c r="C211">
        <v>27.045000000000002</v>
      </c>
      <c r="D211">
        <v>22</v>
      </c>
      <c r="E211">
        <v>27.084</v>
      </c>
      <c r="F211">
        <v>21</v>
      </c>
      <c r="H211">
        <v>27.006</v>
      </c>
      <c r="I211">
        <v>5</v>
      </c>
      <c r="J211">
        <v>27.045000000000002</v>
      </c>
      <c r="K211">
        <v>33</v>
      </c>
      <c r="L211">
        <v>27.084</v>
      </c>
      <c r="M211">
        <v>46</v>
      </c>
      <c r="O211">
        <v>27.006</v>
      </c>
      <c r="P211">
        <v>0.45</v>
      </c>
      <c r="Q211">
        <v>27.045000000000002</v>
      </c>
      <c r="R211">
        <v>0.7</v>
      </c>
      <c r="S211">
        <v>27.084</v>
      </c>
      <c r="T211">
        <v>0.65</v>
      </c>
      <c r="V211">
        <v>27.006</v>
      </c>
      <c r="W211">
        <v>8340</v>
      </c>
      <c r="X211">
        <v>27.045000000000002</v>
      </c>
      <c r="Y211">
        <v>5640</v>
      </c>
      <c r="Z211">
        <v>27.084</v>
      </c>
      <c r="AA211">
        <v>5240</v>
      </c>
      <c r="AC211">
        <v>27.006</v>
      </c>
      <c r="AD211">
        <v>14</v>
      </c>
      <c r="AE211">
        <v>27.045000000000002</v>
      </c>
      <c r="AF211">
        <v>4</v>
      </c>
      <c r="AG211">
        <v>27.084</v>
      </c>
      <c r="AH211">
        <v>14</v>
      </c>
      <c r="AJ211">
        <v>27.006</v>
      </c>
      <c r="AK211">
        <v>2</v>
      </c>
      <c r="AL211">
        <v>27.045000000000002</v>
      </c>
      <c r="AM211">
        <v>11</v>
      </c>
      <c r="AN211">
        <v>27.084</v>
      </c>
      <c r="AO211">
        <v>14</v>
      </c>
      <c r="AQ211">
        <v>27.006</v>
      </c>
      <c r="AR211">
        <v>15</v>
      </c>
      <c r="AS211">
        <v>27.045000000000002</v>
      </c>
      <c r="AT211">
        <v>11</v>
      </c>
      <c r="AU211">
        <v>27.084</v>
      </c>
      <c r="AV211">
        <v>62</v>
      </c>
      <c r="AX211">
        <v>27.006</v>
      </c>
      <c r="AY211">
        <v>11</v>
      </c>
      <c r="AZ211">
        <v>27.045000000000002</v>
      </c>
      <c r="BA211">
        <v>14</v>
      </c>
      <c r="BB211">
        <v>27.084</v>
      </c>
      <c r="BC211">
        <v>8</v>
      </c>
      <c r="BE211">
        <v>27.006</v>
      </c>
      <c r="BF211">
        <v>44</v>
      </c>
      <c r="BG211">
        <v>27.045000000000002</v>
      </c>
      <c r="BH211">
        <v>87</v>
      </c>
      <c r="BI211">
        <v>27.084</v>
      </c>
      <c r="BJ211">
        <v>58</v>
      </c>
    </row>
    <row r="212" spans="1:62" x14ac:dyDescent="0.2">
      <c r="A212">
        <v>27.123000000000001</v>
      </c>
      <c r="B212">
        <v>20</v>
      </c>
      <c r="C212">
        <v>27.163</v>
      </c>
      <c r="D212">
        <v>8</v>
      </c>
      <c r="E212">
        <v>27.202000000000002</v>
      </c>
      <c r="F212">
        <v>9</v>
      </c>
      <c r="H212">
        <v>27.123000000000001</v>
      </c>
      <c r="I212">
        <v>11</v>
      </c>
      <c r="J212">
        <v>27.163</v>
      </c>
      <c r="K212">
        <v>7</v>
      </c>
      <c r="L212">
        <v>27.202000000000002</v>
      </c>
      <c r="M212">
        <v>13</v>
      </c>
      <c r="O212">
        <v>27.123000000000001</v>
      </c>
      <c r="P212">
        <v>0.67</v>
      </c>
      <c r="Q212">
        <v>27.163</v>
      </c>
      <c r="R212">
        <v>0.57999999999999996</v>
      </c>
      <c r="S212">
        <v>27.202000000000002</v>
      </c>
      <c r="T212">
        <v>0.56999999999999995</v>
      </c>
      <c r="V212">
        <v>27.123000000000001</v>
      </c>
      <c r="W212">
        <v>3140</v>
      </c>
      <c r="X212">
        <v>27.163</v>
      </c>
      <c r="Y212">
        <v>6540</v>
      </c>
      <c r="Z212">
        <v>27.202000000000002</v>
      </c>
      <c r="AA212">
        <v>4040</v>
      </c>
      <c r="AC212">
        <v>27.123000000000001</v>
      </c>
      <c r="AD212">
        <v>2</v>
      </c>
      <c r="AE212">
        <v>27.163</v>
      </c>
      <c r="AF212">
        <v>3</v>
      </c>
      <c r="AG212">
        <v>27.202000000000002</v>
      </c>
      <c r="AH212">
        <v>4</v>
      </c>
      <c r="AJ212">
        <v>27.123000000000001</v>
      </c>
      <c r="AK212">
        <v>4</v>
      </c>
      <c r="AL212">
        <v>27.163</v>
      </c>
      <c r="AM212">
        <v>2</v>
      </c>
      <c r="AN212">
        <v>27.202000000000002</v>
      </c>
      <c r="AO212">
        <v>7</v>
      </c>
      <c r="AQ212">
        <v>27.123000000000001</v>
      </c>
      <c r="AR212">
        <v>11</v>
      </c>
      <c r="AS212">
        <v>27.163</v>
      </c>
      <c r="AT212">
        <v>9</v>
      </c>
      <c r="AU212">
        <v>27.202000000000002</v>
      </c>
      <c r="AV212">
        <v>2</v>
      </c>
      <c r="AX212">
        <v>27.123000000000001</v>
      </c>
      <c r="AY212">
        <v>7</v>
      </c>
      <c r="AZ212">
        <v>27.163</v>
      </c>
      <c r="BA212">
        <v>9</v>
      </c>
      <c r="BB212">
        <v>27.202000000000002</v>
      </c>
      <c r="BC212">
        <v>10</v>
      </c>
      <c r="BE212">
        <v>27.123000000000001</v>
      </c>
      <c r="BF212">
        <v>30</v>
      </c>
      <c r="BG212">
        <v>27.163</v>
      </c>
      <c r="BH212">
        <v>28</v>
      </c>
      <c r="BI212">
        <v>27.202000000000002</v>
      </c>
      <c r="BJ212">
        <v>39</v>
      </c>
    </row>
    <row r="213" spans="1:62" x14ac:dyDescent="0.2">
      <c r="A213">
        <v>27.241</v>
      </c>
      <c r="B213">
        <v>11</v>
      </c>
      <c r="C213">
        <v>27.28</v>
      </c>
      <c r="D213">
        <v>54</v>
      </c>
      <c r="E213">
        <v>27.318999999999999</v>
      </c>
      <c r="F213">
        <v>58</v>
      </c>
      <c r="H213">
        <v>27.241</v>
      </c>
      <c r="I213">
        <v>43</v>
      </c>
      <c r="J213">
        <v>27.28</v>
      </c>
      <c r="K213">
        <v>112</v>
      </c>
      <c r="L213">
        <v>27.318999999999999</v>
      </c>
      <c r="M213">
        <v>29</v>
      </c>
      <c r="O213">
        <v>27.241</v>
      </c>
      <c r="P213">
        <v>0.55000000000000004</v>
      </c>
      <c r="Q213">
        <v>27.28</v>
      </c>
      <c r="R213">
        <v>0.7</v>
      </c>
      <c r="S213">
        <v>27.318999999999999</v>
      </c>
      <c r="T213">
        <v>0.74</v>
      </c>
      <c r="V213">
        <v>27.241</v>
      </c>
      <c r="W213">
        <v>7740</v>
      </c>
      <c r="X213">
        <v>27.28</v>
      </c>
      <c r="Y213">
        <v>3240</v>
      </c>
      <c r="Z213">
        <v>27.318999999999999</v>
      </c>
      <c r="AA213">
        <v>6940</v>
      </c>
      <c r="AC213">
        <v>27.241</v>
      </c>
      <c r="AD213">
        <v>4</v>
      </c>
      <c r="AE213">
        <v>27.28</v>
      </c>
      <c r="AF213">
        <v>16</v>
      </c>
      <c r="AG213">
        <v>27.318999999999999</v>
      </c>
      <c r="AH213">
        <v>5</v>
      </c>
      <c r="AJ213">
        <v>27.241</v>
      </c>
      <c r="AK213">
        <v>17</v>
      </c>
      <c r="AL213">
        <v>27.28</v>
      </c>
      <c r="AM213">
        <v>33</v>
      </c>
      <c r="AN213">
        <v>27.318999999999999</v>
      </c>
      <c r="AO213">
        <v>16</v>
      </c>
      <c r="AQ213">
        <v>27.241</v>
      </c>
      <c r="AR213">
        <v>6</v>
      </c>
      <c r="AS213">
        <v>27.28</v>
      </c>
      <c r="AT213">
        <v>159</v>
      </c>
      <c r="AU213">
        <v>27.318999999999999</v>
      </c>
      <c r="AV213">
        <v>23</v>
      </c>
      <c r="AX213">
        <v>27.241</v>
      </c>
      <c r="AY213">
        <v>7</v>
      </c>
      <c r="AZ213">
        <v>27.28</v>
      </c>
      <c r="BA213">
        <v>6</v>
      </c>
      <c r="BB213">
        <v>27.318999999999999</v>
      </c>
      <c r="BC213">
        <v>6</v>
      </c>
      <c r="BE213">
        <v>27.241</v>
      </c>
      <c r="BF213">
        <v>36</v>
      </c>
      <c r="BG213">
        <v>27.28</v>
      </c>
      <c r="BH213">
        <v>74</v>
      </c>
      <c r="BI213">
        <v>27.318999999999999</v>
      </c>
      <c r="BJ213">
        <v>52</v>
      </c>
    </row>
    <row r="214" spans="1:62" x14ac:dyDescent="0.2">
      <c r="A214">
        <v>27.359000000000002</v>
      </c>
      <c r="B214">
        <v>29</v>
      </c>
      <c r="C214">
        <v>27.398</v>
      </c>
      <c r="D214">
        <v>19</v>
      </c>
      <c r="E214">
        <v>27.437000000000001</v>
      </c>
      <c r="F214">
        <v>12</v>
      </c>
      <c r="H214">
        <v>27.359000000000002</v>
      </c>
      <c r="I214">
        <v>11</v>
      </c>
      <c r="J214">
        <v>27.398</v>
      </c>
      <c r="K214">
        <v>7</v>
      </c>
      <c r="L214">
        <v>27.437000000000001</v>
      </c>
      <c r="M214">
        <v>12</v>
      </c>
      <c r="O214">
        <v>27.359000000000002</v>
      </c>
      <c r="P214">
        <v>0.76</v>
      </c>
      <c r="Q214">
        <v>27.398</v>
      </c>
      <c r="R214">
        <v>0.68</v>
      </c>
      <c r="S214">
        <v>27.437000000000001</v>
      </c>
      <c r="T214">
        <v>0.74</v>
      </c>
      <c r="V214">
        <v>27.359000000000002</v>
      </c>
      <c r="W214">
        <v>8440</v>
      </c>
      <c r="X214">
        <v>27.398</v>
      </c>
      <c r="Y214">
        <v>10640</v>
      </c>
      <c r="Z214">
        <v>27.437000000000001</v>
      </c>
      <c r="AA214">
        <v>10240</v>
      </c>
      <c r="AC214">
        <v>27.359000000000002</v>
      </c>
      <c r="AD214">
        <v>6</v>
      </c>
      <c r="AE214">
        <v>27.398</v>
      </c>
      <c r="AF214">
        <v>6</v>
      </c>
      <c r="AG214">
        <v>27.437000000000001</v>
      </c>
      <c r="AH214">
        <v>2</v>
      </c>
      <c r="AJ214">
        <v>27.359000000000002</v>
      </c>
      <c r="AK214">
        <v>4</v>
      </c>
      <c r="AL214">
        <v>27.398</v>
      </c>
      <c r="AM214">
        <v>3</v>
      </c>
      <c r="AN214">
        <v>27.437000000000001</v>
      </c>
      <c r="AO214">
        <v>11</v>
      </c>
      <c r="AQ214">
        <v>27.359000000000002</v>
      </c>
      <c r="AR214">
        <v>11</v>
      </c>
      <c r="AS214">
        <v>27.398</v>
      </c>
      <c r="AT214">
        <v>10</v>
      </c>
      <c r="AU214">
        <v>27.437000000000001</v>
      </c>
      <c r="AV214">
        <v>6</v>
      </c>
      <c r="AX214">
        <v>27.359000000000002</v>
      </c>
      <c r="AY214">
        <v>10</v>
      </c>
      <c r="AZ214">
        <v>27.398</v>
      </c>
      <c r="BA214">
        <v>12</v>
      </c>
      <c r="BB214">
        <v>27.437000000000001</v>
      </c>
      <c r="BC214">
        <v>6</v>
      </c>
      <c r="BE214">
        <v>27.359000000000002</v>
      </c>
      <c r="BF214">
        <v>58</v>
      </c>
      <c r="BG214">
        <v>27.398</v>
      </c>
      <c r="BH214">
        <v>39</v>
      </c>
      <c r="BI214">
        <v>27.437000000000001</v>
      </c>
      <c r="BJ214">
        <v>47</v>
      </c>
    </row>
    <row r="215" spans="1:62" x14ac:dyDescent="0.2">
      <c r="A215">
        <v>27.475999999999999</v>
      </c>
      <c r="B215">
        <v>64</v>
      </c>
      <c r="C215">
        <v>27.515000000000001</v>
      </c>
      <c r="D215">
        <v>6</v>
      </c>
      <c r="E215">
        <v>27.555</v>
      </c>
      <c r="F215">
        <v>18</v>
      </c>
      <c r="H215">
        <v>27.475999999999999</v>
      </c>
      <c r="I215">
        <v>31</v>
      </c>
      <c r="J215">
        <v>27.515000000000001</v>
      </c>
      <c r="K215">
        <v>3</v>
      </c>
      <c r="L215">
        <v>27.555</v>
      </c>
      <c r="M215">
        <v>10</v>
      </c>
      <c r="O215">
        <v>27.475999999999999</v>
      </c>
      <c r="P215">
        <v>0.82</v>
      </c>
      <c r="Q215">
        <v>27.515000000000001</v>
      </c>
      <c r="R215">
        <v>0.78</v>
      </c>
      <c r="S215">
        <v>27.555</v>
      </c>
      <c r="T215">
        <v>0.67</v>
      </c>
      <c r="V215">
        <v>27.475999999999999</v>
      </c>
      <c r="W215">
        <v>3840</v>
      </c>
      <c r="X215">
        <v>27.515000000000001</v>
      </c>
      <c r="Y215">
        <v>18040</v>
      </c>
      <c r="Z215">
        <v>27.555</v>
      </c>
      <c r="AA215">
        <v>156440</v>
      </c>
      <c r="AC215">
        <v>27.475999999999999</v>
      </c>
      <c r="AD215">
        <v>6</v>
      </c>
      <c r="AE215">
        <v>27.515000000000001</v>
      </c>
      <c r="AF215">
        <v>2</v>
      </c>
      <c r="AG215">
        <v>27.555</v>
      </c>
      <c r="AH215">
        <v>9</v>
      </c>
      <c r="AJ215">
        <v>27.475999999999999</v>
      </c>
      <c r="AK215">
        <v>11</v>
      </c>
      <c r="AL215">
        <v>27.515000000000001</v>
      </c>
      <c r="AM215">
        <v>2</v>
      </c>
      <c r="AN215">
        <v>27.555</v>
      </c>
      <c r="AO215">
        <v>6</v>
      </c>
      <c r="AQ215">
        <v>27.475999999999999</v>
      </c>
      <c r="AR215">
        <v>22</v>
      </c>
      <c r="AS215">
        <v>27.515000000000001</v>
      </c>
      <c r="AT215">
        <v>1</v>
      </c>
      <c r="AU215">
        <v>27.555</v>
      </c>
      <c r="AV215">
        <v>9</v>
      </c>
      <c r="AX215">
        <v>27.475999999999999</v>
      </c>
      <c r="AY215">
        <v>6</v>
      </c>
      <c r="AZ215">
        <v>27.515000000000001</v>
      </c>
      <c r="BA215">
        <v>14</v>
      </c>
      <c r="BB215">
        <v>27.555</v>
      </c>
      <c r="BC215">
        <v>11</v>
      </c>
      <c r="BE215">
        <v>27.475999999999999</v>
      </c>
      <c r="BF215">
        <v>74</v>
      </c>
      <c r="BG215">
        <v>27.515000000000001</v>
      </c>
      <c r="BH215">
        <v>47</v>
      </c>
      <c r="BI215">
        <v>27.555</v>
      </c>
      <c r="BJ215">
        <v>49</v>
      </c>
    </row>
    <row r="216" spans="1:62" x14ac:dyDescent="0.2">
      <c r="A216">
        <v>27.594000000000001</v>
      </c>
      <c r="B216">
        <v>95</v>
      </c>
      <c r="C216">
        <v>27.632999999999999</v>
      </c>
      <c r="D216">
        <v>96</v>
      </c>
      <c r="E216">
        <v>27.672000000000001</v>
      </c>
      <c r="F216">
        <v>85</v>
      </c>
      <c r="H216">
        <v>27.594000000000001</v>
      </c>
      <c r="I216">
        <v>23</v>
      </c>
      <c r="J216">
        <v>27.632999999999999</v>
      </c>
      <c r="K216">
        <v>41</v>
      </c>
      <c r="L216">
        <v>27.672000000000001</v>
      </c>
      <c r="M216">
        <v>23</v>
      </c>
      <c r="O216">
        <v>27.594000000000001</v>
      </c>
      <c r="P216">
        <v>0.79</v>
      </c>
      <c r="Q216">
        <v>27.632999999999999</v>
      </c>
      <c r="R216">
        <v>0.65</v>
      </c>
      <c r="S216">
        <v>27.672000000000001</v>
      </c>
      <c r="T216">
        <v>0.78</v>
      </c>
      <c r="V216">
        <v>27.594000000000001</v>
      </c>
      <c r="W216">
        <v>15640</v>
      </c>
      <c r="X216">
        <v>27.632999999999999</v>
      </c>
      <c r="Y216">
        <v>6840</v>
      </c>
      <c r="Z216">
        <v>27.672000000000001</v>
      </c>
      <c r="AA216">
        <v>10340</v>
      </c>
      <c r="AC216">
        <v>27.594000000000001</v>
      </c>
      <c r="AD216">
        <v>4</v>
      </c>
      <c r="AE216">
        <v>27.632999999999999</v>
      </c>
      <c r="AF216">
        <v>5</v>
      </c>
      <c r="AG216">
        <v>27.672000000000001</v>
      </c>
      <c r="AH216">
        <v>7</v>
      </c>
      <c r="AJ216">
        <v>27.594000000000001</v>
      </c>
      <c r="AK216">
        <v>19</v>
      </c>
      <c r="AL216">
        <v>27.632999999999999</v>
      </c>
      <c r="AM216">
        <v>37</v>
      </c>
      <c r="AN216">
        <v>27.672000000000001</v>
      </c>
      <c r="AO216">
        <v>11</v>
      </c>
      <c r="AQ216">
        <v>27.594000000000001</v>
      </c>
      <c r="AR216">
        <v>23</v>
      </c>
      <c r="AS216">
        <v>27.632999999999999</v>
      </c>
      <c r="AT216">
        <v>39</v>
      </c>
      <c r="AU216">
        <v>27.672000000000001</v>
      </c>
      <c r="AV216">
        <v>26</v>
      </c>
      <c r="AX216">
        <v>27.594000000000001</v>
      </c>
      <c r="AY216">
        <v>10</v>
      </c>
      <c r="AZ216">
        <v>27.632999999999999</v>
      </c>
      <c r="BA216">
        <v>7</v>
      </c>
      <c r="BB216">
        <v>27.672000000000001</v>
      </c>
      <c r="BC216">
        <v>9</v>
      </c>
      <c r="BE216">
        <v>27.594000000000001</v>
      </c>
      <c r="BF216">
        <v>87</v>
      </c>
      <c r="BG216">
        <v>27.632999999999999</v>
      </c>
      <c r="BH216">
        <v>120</v>
      </c>
      <c r="BI216">
        <v>27.672000000000001</v>
      </c>
      <c r="BJ216">
        <v>68</v>
      </c>
    </row>
    <row r="217" spans="1:62" x14ac:dyDescent="0.2">
      <c r="A217">
        <v>27.713999999999999</v>
      </c>
      <c r="B217">
        <v>29</v>
      </c>
      <c r="C217">
        <v>27.756</v>
      </c>
      <c r="D217">
        <v>57</v>
      </c>
      <c r="E217">
        <v>27.797999999999998</v>
      </c>
      <c r="F217">
        <v>45</v>
      </c>
      <c r="H217">
        <v>27.713999999999999</v>
      </c>
      <c r="I217">
        <v>3</v>
      </c>
      <c r="J217">
        <v>27.756</v>
      </c>
      <c r="K217">
        <v>13</v>
      </c>
      <c r="L217">
        <v>27.797999999999998</v>
      </c>
      <c r="M217">
        <v>21</v>
      </c>
      <c r="O217">
        <v>27.713999999999999</v>
      </c>
      <c r="P217">
        <v>0.72</v>
      </c>
      <c r="Q217">
        <v>27.756</v>
      </c>
      <c r="R217">
        <v>0.72</v>
      </c>
      <c r="S217">
        <v>27.797999999999998</v>
      </c>
      <c r="T217">
        <v>0.48</v>
      </c>
      <c r="V217">
        <v>27.713999999999999</v>
      </c>
      <c r="W217">
        <v>7540</v>
      </c>
      <c r="X217">
        <v>27.756</v>
      </c>
      <c r="Y217">
        <v>8240</v>
      </c>
      <c r="Z217">
        <v>27.797999999999998</v>
      </c>
      <c r="AA217">
        <v>7740</v>
      </c>
      <c r="AC217">
        <v>27.713999999999999</v>
      </c>
      <c r="AD217">
        <v>3</v>
      </c>
      <c r="AE217">
        <v>27.756</v>
      </c>
      <c r="AF217">
        <v>6</v>
      </c>
      <c r="AG217">
        <v>27.797999999999998</v>
      </c>
      <c r="AH217">
        <v>5</v>
      </c>
      <c r="AJ217">
        <v>27.713999999999999</v>
      </c>
      <c r="AK217">
        <v>1</v>
      </c>
      <c r="AL217">
        <v>27.756</v>
      </c>
      <c r="AM217">
        <v>10</v>
      </c>
      <c r="AN217">
        <v>27.797999999999998</v>
      </c>
      <c r="AO217">
        <v>8</v>
      </c>
      <c r="AQ217">
        <v>27.713999999999999</v>
      </c>
      <c r="AR217">
        <v>10</v>
      </c>
      <c r="AS217">
        <v>27.756</v>
      </c>
      <c r="AT217">
        <v>14</v>
      </c>
      <c r="AU217">
        <v>27.797999999999998</v>
      </c>
      <c r="AV217">
        <v>20</v>
      </c>
      <c r="AX217">
        <v>27.713999999999999</v>
      </c>
      <c r="AY217">
        <v>9</v>
      </c>
      <c r="AZ217">
        <v>27.756</v>
      </c>
      <c r="BA217">
        <v>10</v>
      </c>
      <c r="BB217">
        <v>27.797999999999998</v>
      </c>
      <c r="BC217">
        <v>7</v>
      </c>
      <c r="BE217">
        <v>27.713999999999999</v>
      </c>
      <c r="BF217">
        <v>41</v>
      </c>
      <c r="BG217">
        <v>27.756</v>
      </c>
      <c r="BH217">
        <v>101</v>
      </c>
      <c r="BI217">
        <v>27.797999999999998</v>
      </c>
      <c r="BJ217">
        <v>93</v>
      </c>
    </row>
    <row r="218" spans="1:62" x14ac:dyDescent="0.2">
      <c r="A218">
        <v>27.838999999999999</v>
      </c>
      <c r="B218">
        <v>11</v>
      </c>
      <c r="C218">
        <v>27.881</v>
      </c>
      <c r="D218">
        <v>16</v>
      </c>
      <c r="E218">
        <v>27.922999999999998</v>
      </c>
      <c r="F218">
        <v>33</v>
      </c>
      <c r="H218">
        <v>27.838999999999999</v>
      </c>
      <c r="I218">
        <v>53</v>
      </c>
      <c r="J218">
        <v>27.881</v>
      </c>
      <c r="K218">
        <v>2</v>
      </c>
      <c r="L218">
        <v>27.922999999999998</v>
      </c>
      <c r="M218">
        <v>4</v>
      </c>
      <c r="O218">
        <v>27.838999999999999</v>
      </c>
      <c r="P218">
        <v>0.6</v>
      </c>
      <c r="Q218">
        <v>27.881</v>
      </c>
      <c r="R218">
        <v>0.6</v>
      </c>
      <c r="S218">
        <v>27.922999999999998</v>
      </c>
      <c r="T218">
        <v>0.73</v>
      </c>
      <c r="V218">
        <v>27.838999999999999</v>
      </c>
      <c r="W218">
        <v>12240</v>
      </c>
      <c r="X218">
        <v>27.881</v>
      </c>
      <c r="Y218">
        <v>9340</v>
      </c>
      <c r="Z218">
        <v>27.922999999999998</v>
      </c>
      <c r="AA218">
        <v>10540</v>
      </c>
      <c r="AC218">
        <v>27.838999999999999</v>
      </c>
      <c r="AD218">
        <v>3</v>
      </c>
      <c r="AE218">
        <v>27.881</v>
      </c>
      <c r="AF218">
        <v>2</v>
      </c>
      <c r="AG218">
        <v>27.922999999999998</v>
      </c>
      <c r="AH218">
        <v>4</v>
      </c>
      <c r="AJ218">
        <v>27.838999999999999</v>
      </c>
      <c r="AK218">
        <v>5</v>
      </c>
      <c r="AL218">
        <v>27.881</v>
      </c>
      <c r="AM218">
        <v>2</v>
      </c>
      <c r="AN218">
        <v>27.922999999999998</v>
      </c>
      <c r="AO218">
        <v>4</v>
      </c>
      <c r="AQ218">
        <v>27.838999999999999</v>
      </c>
      <c r="AR218">
        <v>2</v>
      </c>
      <c r="AS218">
        <v>27.881</v>
      </c>
      <c r="AT218">
        <v>11</v>
      </c>
      <c r="AU218">
        <v>27.922999999999998</v>
      </c>
      <c r="AV218">
        <v>12</v>
      </c>
      <c r="AX218">
        <v>27.838999999999999</v>
      </c>
      <c r="AY218">
        <v>8</v>
      </c>
      <c r="AZ218">
        <v>27.881</v>
      </c>
      <c r="BA218">
        <v>6</v>
      </c>
      <c r="BB218">
        <v>27.922999999999998</v>
      </c>
      <c r="BC218">
        <v>9</v>
      </c>
      <c r="BE218">
        <v>27.838999999999999</v>
      </c>
      <c r="BF218">
        <v>68</v>
      </c>
      <c r="BG218">
        <v>27.881</v>
      </c>
      <c r="BH218">
        <v>28</v>
      </c>
      <c r="BI218">
        <v>27.922999999999998</v>
      </c>
      <c r="BJ218">
        <v>33</v>
      </c>
    </row>
    <row r="219" spans="1:62" x14ac:dyDescent="0.2">
      <c r="A219">
        <v>27.965</v>
      </c>
      <c r="B219">
        <v>30</v>
      </c>
      <c r="C219">
        <v>28.007000000000001</v>
      </c>
      <c r="D219">
        <v>18</v>
      </c>
      <c r="E219">
        <v>28.047999999999998</v>
      </c>
      <c r="F219">
        <v>28</v>
      </c>
      <c r="H219">
        <v>27.965</v>
      </c>
      <c r="I219">
        <v>10</v>
      </c>
      <c r="J219">
        <v>28.007000000000001</v>
      </c>
      <c r="K219">
        <v>6</v>
      </c>
      <c r="L219">
        <v>28.047999999999998</v>
      </c>
      <c r="M219">
        <v>33</v>
      </c>
      <c r="O219">
        <v>27.965</v>
      </c>
      <c r="P219">
        <v>0.65</v>
      </c>
      <c r="Q219">
        <v>28.007000000000001</v>
      </c>
      <c r="R219">
        <v>0.74</v>
      </c>
      <c r="S219">
        <v>28.047999999999998</v>
      </c>
      <c r="T219">
        <v>0.66</v>
      </c>
      <c r="V219">
        <v>27.965</v>
      </c>
      <c r="W219">
        <v>15140</v>
      </c>
      <c r="X219">
        <v>28.007000000000001</v>
      </c>
      <c r="Y219">
        <v>4340</v>
      </c>
      <c r="Z219">
        <v>28.047999999999998</v>
      </c>
      <c r="AA219">
        <v>18740</v>
      </c>
      <c r="AC219">
        <v>27.965</v>
      </c>
      <c r="AD219">
        <v>4</v>
      </c>
      <c r="AE219">
        <v>28.007000000000001</v>
      </c>
      <c r="AF219">
        <v>6</v>
      </c>
      <c r="AG219">
        <v>28.047999999999998</v>
      </c>
      <c r="AH219">
        <v>15</v>
      </c>
      <c r="AJ219">
        <v>27.965</v>
      </c>
      <c r="AK219">
        <v>6</v>
      </c>
      <c r="AL219">
        <v>28.007000000000001</v>
      </c>
      <c r="AM219">
        <v>20</v>
      </c>
      <c r="AN219">
        <v>28.047999999999998</v>
      </c>
      <c r="AO219">
        <v>9</v>
      </c>
      <c r="AQ219">
        <v>27.965</v>
      </c>
      <c r="AR219">
        <v>12</v>
      </c>
      <c r="AS219">
        <v>28.007000000000001</v>
      </c>
      <c r="AT219">
        <v>57</v>
      </c>
      <c r="AU219">
        <v>28.047999999999998</v>
      </c>
      <c r="AV219">
        <v>36</v>
      </c>
      <c r="AX219">
        <v>27.965</v>
      </c>
      <c r="AY219">
        <v>10</v>
      </c>
      <c r="AZ219">
        <v>28.007000000000001</v>
      </c>
      <c r="BA219">
        <v>6</v>
      </c>
      <c r="BB219">
        <v>28.047999999999998</v>
      </c>
      <c r="BC219">
        <v>5</v>
      </c>
      <c r="BE219">
        <v>27.965</v>
      </c>
      <c r="BF219">
        <v>33</v>
      </c>
      <c r="BG219">
        <v>28.007000000000001</v>
      </c>
      <c r="BH219">
        <v>49</v>
      </c>
      <c r="BI219">
        <v>28.047999999999998</v>
      </c>
      <c r="BJ219">
        <v>39</v>
      </c>
    </row>
    <row r="220" spans="1:62" x14ac:dyDescent="0.2">
      <c r="A220">
        <v>28.09</v>
      </c>
      <c r="B220">
        <v>29</v>
      </c>
      <c r="C220">
        <v>28.132000000000001</v>
      </c>
      <c r="D220">
        <v>42</v>
      </c>
      <c r="E220">
        <v>28.172999999999998</v>
      </c>
      <c r="F220">
        <v>56</v>
      </c>
      <c r="H220">
        <v>28.09</v>
      </c>
      <c r="I220">
        <v>16</v>
      </c>
      <c r="J220">
        <v>28.132000000000001</v>
      </c>
      <c r="K220">
        <v>20</v>
      </c>
      <c r="L220">
        <v>28.172999999999998</v>
      </c>
      <c r="M220">
        <v>38</v>
      </c>
      <c r="O220">
        <v>28.09</v>
      </c>
      <c r="P220">
        <v>0.5</v>
      </c>
      <c r="Q220">
        <v>28.132000000000001</v>
      </c>
      <c r="R220">
        <v>0.63</v>
      </c>
      <c r="S220">
        <v>28.172999999999998</v>
      </c>
      <c r="T220">
        <v>0.52</v>
      </c>
      <c r="V220">
        <v>28.09</v>
      </c>
      <c r="W220">
        <v>17640</v>
      </c>
      <c r="X220">
        <v>28.132000000000001</v>
      </c>
      <c r="Y220">
        <v>18540</v>
      </c>
      <c r="Z220">
        <v>28.172999999999998</v>
      </c>
      <c r="AA220">
        <v>8840</v>
      </c>
      <c r="AC220">
        <v>28.09</v>
      </c>
      <c r="AD220">
        <v>89</v>
      </c>
      <c r="AE220">
        <v>28.132000000000001</v>
      </c>
      <c r="AF220">
        <v>5</v>
      </c>
      <c r="AG220">
        <v>28.172999999999998</v>
      </c>
      <c r="AH220">
        <v>21</v>
      </c>
      <c r="AJ220">
        <v>28.09</v>
      </c>
      <c r="AK220">
        <v>18</v>
      </c>
      <c r="AL220">
        <v>28.132000000000001</v>
      </c>
      <c r="AM220">
        <v>11</v>
      </c>
      <c r="AN220">
        <v>28.172999999999998</v>
      </c>
      <c r="AO220">
        <v>8</v>
      </c>
      <c r="AQ220">
        <v>28.09</v>
      </c>
      <c r="AR220">
        <v>202</v>
      </c>
      <c r="AS220">
        <v>28.132000000000001</v>
      </c>
      <c r="AT220">
        <v>16</v>
      </c>
      <c r="AU220">
        <v>28.172999999999998</v>
      </c>
      <c r="AV220">
        <v>26</v>
      </c>
      <c r="AX220">
        <v>28.09</v>
      </c>
      <c r="AY220">
        <v>7</v>
      </c>
      <c r="AZ220">
        <v>28.132000000000001</v>
      </c>
      <c r="BA220">
        <v>8</v>
      </c>
      <c r="BB220">
        <v>28.172999999999998</v>
      </c>
      <c r="BC220">
        <v>5</v>
      </c>
      <c r="BE220">
        <v>28.09</v>
      </c>
      <c r="BF220">
        <v>93</v>
      </c>
      <c r="BG220">
        <v>28.132000000000001</v>
      </c>
      <c r="BH220">
        <v>55</v>
      </c>
      <c r="BI220">
        <v>28.172999999999998</v>
      </c>
      <c r="BJ220">
        <v>41</v>
      </c>
    </row>
    <row r="221" spans="1:62" x14ac:dyDescent="0.2">
      <c r="A221">
        <v>28.213000000000001</v>
      </c>
      <c r="B221">
        <v>21</v>
      </c>
      <c r="C221">
        <v>28.254000000000001</v>
      </c>
      <c r="D221">
        <v>42</v>
      </c>
      <c r="E221">
        <v>28.294</v>
      </c>
      <c r="F221">
        <v>839</v>
      </c>
      <c r="H221">
        <v>28.213000000000001</v>
      </c>
      <c r="I221">
        <v>2</v>
      </c>
      <c r="J221">
        <v>28.254000000000001</v>
      </c>
      <c r="K221">
        <v>13</v>
      </c>
      <c r="L221">
        <v>28.294</v>
      </c>
      <c r="M221">
        <v>41</v>
      </c>
      <c r="O221">
        <v>28.213000000000001</v>
      </c>
      <c r="P221">
        <v>0.62</v>
      </c>
      <c r="Q221">
        <v>28.254000000000001</v>
      </c>
      <c r="R221">
        <v>0.71</v>
      </c>
      <c r="S221">
        <v>28.294</v>
      </c>
      <c r="T221">
        <v>0.76</v>
      </c>
      <c r="V221">
        <v>28.213000000000001</v>
      </c>
      <c r="W221">
        <v>4940</v>
      </c>
      <c r="X221">
        <v>28.254000000000001</v>
      </c>
      <c r="Y221">
        <v>7840</v>
      </c>
      <c r="Z221">
        <v>28.294</v>
      </c>
      <c r="AA221">
        <v>5240</v>
      </c>
      <c r="AC221">
        <v>28.213000000000001</v>
      </c>
      <c r="AD221">
        <v>6</v>
      </c>
      <c r="AE221">
        <v>28.254000000000001</v>
      </c>
      <c r="AF221">
        <v>3</v>
      </c>
      <c r="AG221">
        <v>28.294</v>
      </c>
      <c r="AH221">
        <v>15</v>
      </c>
      <c r="AJ221">
        <v>28.213000000000001</v>
      </c>
      <c r="AK221">
        <v>4</v>
      </c>
      <c r="AL221">
        <v>28.254000000000001</v>
      </c>
      <c r="AM221">
        <v>15</v>
      </c>
      <c r="AN221">
        <v>28.294</v>
      </c>
      <c r="AO221">
        <v>106</v>
      </c>
      <c r="AQ221">
        <v>28.213000000000001</v>
      </c>
      <c r="AR221">
        <v>8</v>
      </c>
      <c r="AS221">
        <v>28.254000000000001</v>
      </c>
      <c r="AT221">
        <v>5</v>
      </c>
      <c r="AU221">
        <v>28.294</v>
      </c>
      <c r="AV221">
        <v>115</v>
      </c>
      <c r="AX221">
        <v>28.213000000000001</v>
      </c>
      <c r="AY221">
        <v>6</v>
      </c>
      <c r="AZ221">
        <v>28.254000000000001</v>
      </c>
      <c r="BA221">
        <v>6</v>
      </c>
      <c r="BB221">
        <v>28.294</v>
      </c>
      <c r="BC221">
        <v>15</v>
      </c>
      <c r="BE221">
        <v>28.213000000000001</v>
      </c>
      <c r="BF221">
        <v>47</v>
      </c>
      <c r="BG221">
        <v>28.254000000000001</v>
      </c>
      <c r="BH221">
        <v>39</v>
      </c>
      <c r="BI221">
        <v>28.294</v>
      </c>
      <c r="BJ221">
        <v>82</v>
      </c>
    </row>
    <row r="222" spans="1:62" x14ac:dyDescent="0.2">
      <c r="A222">
        <v>28.335000000000001</v>
      </c>
      <c r="B222">
        <v>27</v>
      </c>
      <c r="C222">
        <v>28.375</v>
      </c>
      <c r="D222">
        <v>240</v>
      </c>
      <c r="E222">
        <v>28.416</v>
      </c>
      <c r="F222">
        <v>37</v>
      </c>
      <c r="H222">
        <v>28.335000000000001</v>
      </c>
      <c r="I222">
        <v>13</v>
      </c>
      <c r="J222">
        <v>28.375</v>
      </c>
      <c r="K222">
        <v>8</v>
      </c>
      <c r="L222">
        <v>28.416</v>
      </c>
      <c r="M222">
        <v>40</v>
      </c>
      <c r="O222">
        <v>28.335000000000001</v>
      </c>
      <c r="P222">
        <v>0.69</v>
      </c>
      <c r="Q222">
        <v>28.375</v>
      </c>
      <c r="R222">
        <v>0.67</v>
      </c>
      <c r="S222">
        <v>28.416</v>
      </c>
      <c r="T222">
        <v>0.71</v>
      </c>
      <c r="V222">
        <v>28.335000000000001</v>
      </c>
      <c r="W222">
        <v>9340</v>
      </c>
      <c r="X222">
        <v>28.375</v>
      </c>
      <c r="Y222">
        <v>7640</v>
      </c>
      <c r="Z222">
        <v>28.416</v>
      </c>
      <c r="AA222">
        <v>7140</v>
      </c>
      <c r="AC222">
        <v>28.335000000000001</v>
      </c>
      <c r="AD222">
        <v>4</v>
      </c>
      <c r="AE222">
        <v>28.375</v>
      </c>
      <c r="AF222">
        <v>5</v>
      </c>
      <c r="AG222">
        <v>28.416</v>
      </c>
      <c r="AH222">
        <v>6</v>
      </c>
      <c r="AJ222">
        <v>28.335000000000001</v>
      </c>
      <c r="AK222">
        <v>15</v>
      </c>
      <c r="AL222">
        <v>28.375</v>
      </c>
      <c r="AM222">
        <v>8</v>
      </c>
      <c r="AN222">
        <v>28.416</v>
      </c>
      <c r="AO222">
        <v>11</v>
      </c>
      <c r="AQ222">
        <v>28.335000000000001</v>
      </c>
      <c r="AR222">
        <v>13</v>
      </c>
      <c r="AS222">
        <v>28.375</v>
      </c>
      <c r="AT222">
        <v>9</v>
      </c>
      <c r="AU222">
        <v>28.416</v>
      </c>
      <c r="AV222">
        <v>30</v>
      </c>
      <c r="AX222">
        <v>28.335000000000001</v>
      </c>
      <c r="AY222">
        <v>5</v>
      </c>
      <c r="AZ222">
        <v>28.375</v>
      </c>
      <c r="BA222">
        <v>8</v>
      </c>
      <c r="BB222">
        <v>28.416</v>
      </c>
      <c r="BC222">
        <v>7</v>
      </c>
      <c r="BE222">
        <v>28.335000000000001</v>
      </c>
      <c r="BF222">
        <v>41</v>
      </c>
      <c r="BG222">
        <v>28.375</v>
      </c>
      <c r="BH222">
        <v>44</v>
      </c>
      <c r="BI222">
        <v>28.416</v>
      </c>
      <c r="BJ222">
        <v>52</v>
      </c>
    </row>
    <row r="223" spans="1:62" x14ac:dyDescent="0.2">
      <c r="A223">
        <v>28.456</v>
      </c>
      <c r="B223">
        <v>160</v>
      </c>
      <c r="C223">
        <v>28.497</v>
      </c>
      <c r="D223">
        <v>93</v>
      </c>
      <c r="E223">
        <v>28.536999999999999</v>
      </c>
      <c r="F223">
        <v>80</v>
      </c>
      <c r="H223">
        <v>28.456</v>
      </c>
      <c r="I223">
        <v>40</v>
      </c>
      <c r="J223">
        <v>28.497</v>
      </c>
      <c r="K223">
        <v>28</v>
      </c>
      <c r="L223">
        <v>28.536999999999999</v>
      </c>
      <c r="M223">
        <v>20</v>
      </c>
      <c r="O223">
        <v>28.456</v>
      </c>
      <c r="P223">
        <v>0.81</v>
      </c>
      <c r="Q223">
        <v>28.497</v>
      </c>
      <c r="R223">
        <v>0.77</v>
      </c>
      <c r="S223">
        <v>28.536999999999999</v>
      </c>
      <c r="T223">
        <v>0</v>
      </c>
      <c r="V223">
        <v>28.456</v>
      </c>
      <c r="W223">
        <v>17540</v>
      </c>
      <c r="X223">
        <v>28.497</v>
      </c>
      <c r="Y223">
        <v>9140</v>
      </c>
      <c r="Z223">
        <v>28.536999999999999</v>
      </c>
      <c r="AA223">
        <v>12500</v>
      </c>
      <c r="AC223">
        <v>28.456</v>
      </c>
      <c r="AD223">
        <v>7</v>
      </c>
      <c r="AE223">
        <v>28.497</v>
      </c>
      <c r="AF223">
        <v>6</v>
      </c>
      <c r="AG223">
        <v>28.536999999999999</v>
      </c>
      <c r="AH223">
        <v>5</v>
      </c>
      <c r="AJ223">
        <v>28.456</v>
      </c>
      <c r="AK223">
        <v>12</v>
      </c>
      <c r="AL223">
        <v>28.497</v>
      </c>
      <c r="AM223">
        <v>9</v>
      </c>
      <c r="AN223">
        <v>28.536999999999999</v>
      </c>
      <c r="AO223">
        <v>5</v>
      </c>
      <c r="AQ223">
        <v>28.456</v>
      </c>
      <c r="AR223">
        <v>47</v>
      </c>
      <c r="AS223">
        <v>28.497</v>
      </c>
      <c r="AT223">
        <v>37</v>
      </c>
      <c r="AU223">
        <v>28.536999999999999</v>
      </c>
      <c r="AV223">
        <v>17</v>
      </c>
      <c r="AX223">
        <v>28.456</v>
      </c>
      <c r="AY223">
        <v>6</v>
      </c>
      <c r="AZ223">
        <v>28.497</v>
      </c>
      <c r="BA223">
        <v>5</v>
      </c>
      <c r="BB223">
        <v>28.536999999999999</v>
      </c>
      <c r="BC223">
        <v>8</v>
      </c>
      <c r="BE223">
        <v>28.456</v>
      </c>
      <c r="BF223">
        <v>60</v>
      </c>
      <c r="BG223">
        <v>28.497</v>
      </c>
      <c r="BH223">
        <v>33</v>
      </c>
      <c r="BI223">
        <v>28.536999999999999</v>
      </c>
      <c r="BJ223">
        <v>55</v>
      </c>
    </row>
    <row r="224" spans="1:62" x14ac:dyDescent="0.2">
      <c r="A224">
        <v>28.577999999999999</v>
      </c>
      <c r="B224">
        <v>67</v>
      </c>
      <c r="C224">
        <v>28.617999999999999</v>
      </c>
      <c r="D224">
        <v>11</v>
      </c>
      <c r="E224">
        <v>28.658999999999999</v>
      </c>
      <c r="F224">
        <v>78</v>
      </c>
      <c r="H224">
        <v>28.577999999999999</v>
      </c>
      <c r="I224">
        <v>4</v>
      </c>
      <c r="J224">
        <v>28.617999999999999</v>
      </c>
      <c r="K224">
        <v>3</v>
      </c>
      <c r="L224">
        <v>28.658999999999999</v>
      </c>
      <c r="M224">
        <v>8</v>
      </c>
      <c r="O224">
        <v>28.577999999999999</v>
      </c>
      <c r="P224">
        <v>0.74</v>
      </c>
      <c r="Q224">
        <v>28.617999999999999</v>
      </c>
      <c r="R224">
        <v>0.59</v>
      </c>
      <c r="S224">
        <v>28.658999999999999</v>
      </c>
      <c r="T224">
        <v>0.68</v>
      </c>
      <c r="V224">
        <v>28.577999999999999</v>
      </c>
      <c r="W224">
        <v>14140</v>
      </c>
      <c r="X224">
        <v>28.617999999999999</v>
      </c>
      <c r="Y224">
        <v>12540</v>
      </c>
      <c r="Z224">
        <v>28.658999999999999</v>
      </c>
      <c r="AA224">
        <v>20040</v>
      </c>
      <c r="AC224">
        <v>28.577999999999999</v>
      </c>
      <c r="AD224">
        <v>3</v>
      </c>
      <c r="AE224">
        <v>28.617999999999999</v>
      </c>
      <c r="AF224">
        <v>3</v>
      </c>
      <c r="AG224">
        <v>28.658999999999999</v>
      </c>
      <c r="AH224">
        <v>9</v>
      </c>
      <c r="AJ224">
        <v>28.577999999999999</v>
      </c>
      <c r="AK224">
        <v>2</v>
      </c>
      <c r="AL224">
        <v>28.617999999999999</v>
      </c>
      <c r="AM224">
        <v>2</v>
      </c>
      <c r="AN224">
        <v>28.658999999999999</v>
      </c>
      <c r="AO224">
        <v>8</v>
      </c>
      <c r="AQ224">
        <v>28.577999999999999</v>
      </c>
      <c r="AR224">
        <v>5</v>
      </c>
      <c r="AS224">
        <v>28.617999999999999</v>
      </c>
      <c r="AT224">
        <v>1</v>
      </c>
      <c r="AU224">
        <v>28.658999999999999</v>
      </c>
      <c r="AV224">
        <v>16</v>
      </c>
      <c r="AX224">
        <v>28.577999999999999</v>
      </c>
      <c r="AY224">
        <v>7</v>
      </c>
      <c r="AZ224">
        <v>28.617999999999999</v>
      </c>
      <c r="BA224">
        <v>7</v>
      </c>
      <c r="BB224">
        <v>28.658999999999999</v>
      </c>
      <c r="BC224">
        <v>7</v>
      </c>
      <c r="BE224">
        <v>28.577999999999999</v>
      </c>
      <c r="BF224">
        <v>47</v>
      </c>
      <c r="BG224">
        <v>28.617999999999999</v>
      </c>
      <c r="BH224">
        <v>33</v>
      </c>
      <c r="BI224">
        <v>28.658999999999999</v>
      </c>
      <c r="BJ224">
        <v>55</v>
      </c>
    </row>
    <row r="225" spans="1:62" x14ac:dyDescent="0.2">
      <c r="A225">
        <v>28.699000000000002</v>
      </c>
      <c r="B225">
        <v>56</v>
      </c>
      <c r="C225">
        <v>28.74</v>
      </c>
      <c r="D225">
        <v>22</v>
      </c>
      <c r="E225">
        <v>28.78</v>
      </c>
      <c r="F225">
        <v>75</v>
      </c>
      <c r="H225">
        <v>28.699000000000002</v>
      </c>
      <c r="I225">
        <v>6</v>
      </c>
      <c r="J225">
        <v>28.74</v>
      </c>
      <c r="K225">
        <v>10</v>
      </c>
      <c r="L225">
        <v>28.78</v>
      </c>
      <c r="M225">
        <v>15</v>
      </c>
      <c r="O225">
        <v>28.699000000000002</v>
      </c>
      <c r="P225">
        <v>0.62</v>
      </c>
      <c r="Q225">
        <v>28.74</v>
      </c>
      <c r="R225">
        <v>0.63</v>
      </c>
      <c r="S225">
        <v>28.78</v>
      </c>
      <c r="T225">
        <v>0.68</v>
      </c>
      <c r="V225">
        <v>28.699000000000002</v>
      </c>
      <c r="W225">
        <v>9940</v>
      </c>
      <c r="X225">
        <v>28.74</v>
      </c>
      <c r="Y225">
        <v>8140</v>
      </c>
      <c r="Z225">
        <v>28.78</v>
      </c>
      <c r="AA225">
        <v>4940</v>
      </c>
      <c r="AC225">
        <v>28.699000000000002</v>
      </c>
      <c r="AD225">
        <v>7</v>
      </c>
      <c r="AE225">
        <v>28.74</v>
      </c>
      <c r="AF225">
        <v>4</v>
      </c>
      <c r="AG225">
        <v>28.78</v>
      </c>
      <c r="AH225">
        <v>6</v>
      </c>
      <c r="AJ225">
        <v>28.699000000000002</v>
      </c>
      <c r="AK225">
        <v>6</v>
      </c>
      <c r="AL225">
        <v>28.74</v>
      </c>
      <c r="AM225">
        <v>6</v>
      </c>
      <c r="AN225">
        <v>28.78</v>
      </c>
      <c r="AO225">
        <v>15</v>
      </c>
      <c r="AQ225">
        <v>28.699000000000002</v>
      </c>
      <c r="AR225">
        <v>6</v>
      </c>
      <c r="AS225">
        <v>28.74</v>
      </c>
      <c r="AT225">
        <v>5</v>
      </c>
      <c r="AU225">
        <v>28.78</v>
      </c>
      <c r="AV225">
        <v>24</v>
      </c>
      <c r="AX225">
        <v>28.699000000000002</v>
      </c>
      <c r="AY225">
        <v>9</v>
      </c>
      <c r="AZ225">
        <v>28.74</v>
      </c>
      <c r="BA225">
        <v>9</v>
      </c>
      <c r="BB225">
        <v>28.78</v>
      </c>
      <c r="BC225">
        <v>7</v>
      </c>
      <c r="BE225">
        <v>28.699000000000002</v>
      </c>
      <c r="BF225">
        <v>60</v>
      </c>
      <c r="BG225">
        <v>28.74</v>
      </c>
      <c r="BH225">
        <v>28</v>
      </c>
      <c r="BI225">
        <v>28.78</v>
      </c>
      <c r="BJ225">
        <v>49</v>
      </c>
    </row>
    <row r="226" spans="1:62" x14ac:dyDescent="0.2">
      <c r="A226">
        <v>28.821000000000002</v>
      </c>
      <c r="B226">
        <v>41</v>
      </c>
      <c r="C226">
        <v>28.861000000000001</v>
      </c>
      <c r="D226">
        <v>19</v>
      </c>
      <c r="E226">
        <v>28.902000000000001</v>
      </c>
      <c r="F226">
        <v>20</v>
      </c>
      <c r="H226">
        <v>28.821000000000002</v>
      </c>
      <c r="I226">
        <v>11</v>
      </c>
      <c r="J226">
        <v>28.861000000000001</v>
      </c>
      <c r="K226">
        <v>11</v>
      </c>
      <c r="L226">
        <v>28.902000000000001</v>
      </c>
      <c r="M226">
        <v>16</v>
      </c>
      <c r="O226">
        <v>28.821000000000002</v>
      </c>
      <c r="P226">
        <v>0.62</v>
      </c>
      <c r="Q226">
        <v>28.861000000000001</v>
      </c>
      <c r="R226">
        <v>0.7</v>
      </c>
      <c r="S226">
        <v>28.902000000000001</v>
      </c>
      <c r="T226">
        <v>0.73</v>
      </c>
      <c r="V226">
        <v>28.821000000000002</v>
      </c>
      <c r="W226">
        <v>6740</v>
      </c>
      <c r="X226">
        <v>28.861000000000001</v>
      </c>
      <c r="Y226">
        <v>10740</v>
      </c>
      <c r="Z226">
        <v>28.902000000000001</v>
      </c>
      <c r="AA226">
        <v>8640</v>
      </c>
      <c r="AC226">
        <v>28.821000000000002</v>
      </c>
      <c r="AD226">
        <v>5</v>
      </c>
      <c r="AE226">
        <v>28.861000000000001</v>
      </c>
      <c r="AF226">
        <v>6</v>
      </c>
      <c r="AG226">
        <v>28.902000000000001</v>
      </c>
      <c r="AH226">
        <v>4</v>
      </c>
      <c r="AJ226">
        <v>28.821000000000002</v>
      </c>
      <c r="AK226">
        <v>4</v>
      </c>
      <c r="AL226">
        <v>28.861000000000001</v>
      </c>
      <c r="AM226">
        <v>8</v>
      </c>
      <c r="AN226">
        <v>28.902000000000001</v>
      </c>
      <c r="AO226">
        <v>8</v>
      </c>
      <c r="AQ226">
        <v>28.821000000000002</v>
      </c>
      <c r="AR226">
        <v>17</v>
      </c>
      <c r="AS226">
        <v>28.861000000000001</v>
      </c>
      <c r="AT226">
        <v>3</v>
      </c>
      <c r="AU226">
        <v>28.902000000000001</v>
      </c>
      <c r="AV226">
        <v>15</v>
      </c>
      <c r="AX226">
        <v>28.821000000000002</v>
      </c>
      <c r="AY226">
        <v>6</v>
      </c>
      <c r="AZ226">
        <v>28.861000000000001</v>
      </c>
      <c r="BA226">
        <v>15</v>
      </c>
      <c r="BB226">
        <v>28.902000000000001</v>
      </c>
      <c r="BC226">
        <v>5</v>
      </c>
      <c r="BE226">
        <v>28.821000000000002</v>
      </c>
      <c r="BF226">
        <v>41</v>
      </c>
      <c r="BG226">
        <v>28.861000000000001</v>
      </c>
      <c r="BH226">
        <v>52</v>
      </c>
      <c r="BI226">
        <v>28.902000000000001</v>
      </c>
      <c r="BJ226">
        <v>30</v>
      </c>
    </row>
    <row r="227" spans="1:62" x14ac:dyDescent="0.2">
      <c r="A227">
        <v>28.942</v>
      </c>
      <c r="B227">
        <v>34</v>
      </c>
      <c r="C227">
        <v>28.981999999999999</v>
      </c>
      <c r="D227">
        <v>20</v>
      </c>
      <c r="E227">
        <v>29.021999999999998</v>
      </c>
      <c r="F227">
        <v>37</v>
      </c>
      <c r="H227">
        <v>28.942</v>
      </c>
      <c r="I227">
        <v>28</v>
      </c>
      <c r="J227">
        <v>28.981999999999999</v>
      </c>
      <c r="K227">
        <v>30</v>
      </c>
      <c r="L227">
        <v>29.021999999999998</v>
      </c>
      <c r="M227">
        <v>16</v>
      </c>
      <c r="O227">
        <v>28.942</v>
      </c>
      <c r="P227">
        <v>0.71</v>
      </c>
      <c r="Q227">
        <v>28.981999999999999</v>
      </c>
      <c r="R227">
        <v>0.71</v>
      </c>
      <c r="S227">
        <v>29.021999999999998</v>
      </c>
      <c r="T227">
        <v>0.63</v>
      </c>
      <c r="V227">
        <v>28.942</v>
      </c>
      <c r="W227">
        <v>6840</v>
      </c>
      <c r="X227">
        <v>28.981999999999999</v>
      </c>
      <c r="Y227">
        <v>8440</v>
      </c>
      <c r="Z227">
        <v>29.021999999999998</v>
      </c>
      <c r="AA227">
        <v>9540</v>
      </c>
      <c r="AC227">
        <v>28.942</v>
      </c>
      <c r="AD227">
        <v>4</v>
      </c>
      <c r="AE227">
        <v>28.981999999999999</v>
      </c>
      <c r="AF227">
        <v>5</v>
      </c>
      <c r="AG227">
        <v>29.021999999999998</v>
      </c>
      <c r="AH227">
        <v>5</v>
      </c>
      <c r="AJ227">
        <v>28.942</v>
      </c>
      <c r="AK227">
        <v>21</v>
      </c>
      <c r="AL227">
        <v>28.981999999999999</v>
      </c>
      <c r="AM227">
        <v>12</v>
      </c>
      <c r="AN227">
        <v>29.021999999999998</v>
      </c>
      <c r="AO227">
        <v>5</v>
      </c>
      <c r="AQ227">
        <v>28.942</v>
      </c>
      <c r="AR227">
        <v>8</v>
      </c>
      <c r="AS227">
        <v>28.981999999999999</v>
      </c>
      <c r="AT227">
        <v>21</v>
      </c>
      <c r="AU227">
        <v>29.021999999999998</v>
      </c>
      <c r="AV227">
        <v>23</v>
      </c>
      <c r="AX227">
        <v>28.942</v>
      </c>
      <c r="AY227">
        <v>9</v>
      </c>
      <c r="AZ227">
        <v>28.981999999999999</v>
      </c>
      <c r="BA227">
        <v>9</v>
      </c>
      <c r="BB227">
        <v>29.021999999999998</v>
      </c>
      <c r="BC227">
        <v>10</v>
      </c>
      <c r="BE227">
        <v>28.942</v>
      </c>
      <c r="BF227">
        <v>55</v>
      </c>
      <c r="BG227">
        <v>28.981999999999999</v>
      </c>
      <c r="BH227">
        <v>52</v>
      </c>
      <c r="BI227">
        <v>29.021999999999998</v>
      </c>
      <c r="BJ227">
        <v>33</v>
      </c>
    </row>
    <row r="228" spans="1:62" x14ac:dyDescent="0.2">
      <c r="A228">
        <v>29.062000000000001</v>
      </c>
      <c r="B228">
        <v>32</v>
      </c>
      <c r="C228">
        <v>29.102</v>
      </c>
      <c r="D228">
        <v>47</v>
      </c>
      <c r="E228" t="s">
        <v>3</v>
      </c>
      <c r="H228">
        <v>29.062000000000001</v>
      </c>
      <c r="I228">
        <v>7</v>
      </c>
      <c r="J228">
        <v>29.102</v>
      </c>
      <c r="K228">
        <v>3</v>
      </c>
      <c r="O228">
        <v>29.062000000000001</v>
      </c>
      <c r="P228">
        <v>0.65</v>
      </c>
      <c r="Q228">
        <v>29.102</v>
      </c>
      <c r="R228">
        <v>0.66</v>
      </c>
      <c r="S228" t="s">
        <v>3</v>
      </c>
      <c r="V228">
        <v>29.062000000000001</v>
      </c>
      <c r="W228">
        <v>9140</v>
      </c>
      <c r="X228">
        <v>29.102</v>
      </c>
      <c r="Y228">
        <v>12440</v>
      </c>
      <c r="AC228">
        <v>29.062000000000001</v>
      </c>
      <c r="AD228">
        <v>6</v>
      </c>
      <c r="AE228">
        <v>29.102</v>
      </c>
      <c r="AF228">
        <v>5</v>
      </c>
      <c r="AJ228">
        <v>29.062000000000001</v>
      </c>
      <c r="AK228">
        <v>4</v>
      </c>
      <c r="AL228">
        <v>29.102</v>
      </c>
      <c r="AM228">
        <v>11</v>
      </c>
      <c r="AQ228">
        <v>29.062000000000001</v>
      </c>
      <c r="AR228">
        <v>7</v>
      </c>
      <c r="AS228">
        <v>29.102</v>
      </c>
      <c r="AT228">
        <v>10</v>
      </c>
      <c r="AX228">
        <v>29.062000000000001</v>
      </c>
      <c r="AY228">
        <v>10</v>
      </c>
      <c r="AZ228">
        <v>29.102</v>
      </c>
      <c r="BA228">
        <v>9</v>
      </c>
      <c r="BE228">
        <v>29.062000000000001</v>
      </c>
      <c r="BF228">
        <v>44</v>
      </c>
      <c r="BG228">
        <v>29.102</v>
      </c>
      <c r="BH228">
        <v>44</v>
      </c>
    </row>
    <row r="229" spans="1:62" x14ac:dyDescent="0.2">
      <c r="H229" t="s">
        <v>3</v>
      </c>
      <c r="V229" t="s">
        <v>3</v>
      </c>
      <c r="AC229" t="s">
        <v>3</v>
      </c>
      <c r="AJ229" t="s">
        <v>3</v>
      </c>
      <c r="AQ229" t="s">
        <v>3</v>
      </c>
      <c r="AX229" t="s"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A2" sqref="A2"/>
    </sheetView>
  </sheetViews>
  <sheetFormatPr baseColWidth="10" defaultRowHeight="16" x14ac:dyDescent="0.2"/>
  <cols>
    <col min="1" max="1" width="15.5" customWidth="1"/>
  </cols>
  <sheetData>
    <row r="1" spans="1:10" x14ac:dyDescent="0.2">
      <c r="A1" s="1" t="s">
        <v>227</v>
      </c>
    </row>
    <row r="2" spans="1:10" x14ac:dyDescent="0.2">
      <c r="A2" t="s">
        <v>220</v>
      </c>
    </row>
    <row r="3" spans="1:10" x14ac:dyDescent="0.2">
      <c r="A3" t="s">
        <v>221</v>
      </c>
    </row>
    <row r="4" spans="1:10" x14ac:dyDescent="0.2">
      <c r="A4" t="s">
        <v>222</v>
      </c>
    </row>
    <row r="5" spans="1:10" x14ac:dyDescent="0.2">
      <c r="A5">
        <v>6</v>
      </c>
      <c r="B5">
        <v>7</v>
      </c>
      <c r="C5">
        <v>3</v>
      </c>
      <c r="D5">
        <v>6</v>
      </c>
      <c r="E5">
        <v>9</v>
      </c>
      <c r="F5">
        <v>4</v>
      </c>
      <c r="G5">
        <v>8</v>
      </c>
      <c r="H5">
        <v>7</v>
      </c>
      <c r="I5">
        <v>7</v>
      </c>
    </row>
    <row r="6" spans="1:10" x14ac:dyDescent="0.2">
      <c r="A6">
        <v>8</v>
      </c>
      <c r="B6">
        <v>6</v>
      </c>
      <c r="C6">
        <v>5</v>
      </c>
      <c r="D6">
        <v>5</v>
      </c>
      <c r="E6">
        <v>5</v>
      </c>
      <c r="F6">
        <v>5</v>
      </c>
      <c r="G6">
        <v>5</v>
      </c>
      <c r="H6">
        <v>7</v>
      </c>
      <c r="I6">
        <v>5</v>
      </c>
      <c r="J6">
        <v>6</v>
      </c>
    </row>
    <row r="7" spans="1:10" x14ac:dyDescent="0.2">
      <c r="A7">
        <v>5</v>
      </c>
      <c r="B7">
        <v>5</v>
      </c>
      <c r="C7">
        <v>7</v>
      </c>
      <c r="D7">
        <v>3</v>
      </c>
      <c r="E7">
        <v>5</v>
      </c>
      <c r="F7">
        <v>7</v>
      </c>
      <c r="G7">
        <v>4</v>
      </c>
      <c r="H7">
        <v>6</v>
      </c>
      <c r="I7">
        <v>3</v>
      </c>
      <c r="J7">
        <v>4</v>
      </c>
    </row>
    <row r="8" spans="1:10" x14ac:dyDescent="0.2">
      <c r="A8">
        <v>5</v>
      </c>
      <c r="B8">
        <v>6</v>
      </c>
      <c r="C8">
        <v>3</v>
      </c>
      <c r="D8">
        <v>2</v>
      </c>
      <c r="E8">
        <v>6</v>
      </c>
      <c r="F8">
        <v>9</v>
      </c>
      <c r="G8">
        <v>2</v>
      </c>
      <c r="H8">
        <v>4</v>
      </c>
      <c r="I8">
        <v>4</v>
      </c>
      <c r="J8">
        <v>6</v>
      </c>
    </row>
    <row r="9" spans="1:10" x14ac:dyDescent="0.2">
      <c r="A9">
        <v>6</v>
      </c>
      <c r="B9">
        <v>3</v>
      </c>
      <c r="C9">
        <v>4</v>
      </c>
      <c r="D9">
        <v>4</v>
      </c>
      <c r="E9">
        <v>3</v>
      </c>
      <c r="F9">
        <v>2</v>
      </c>
      <c r="G9">
        <v>3</v>
      </c>
      <c r="H9">
        <v>5</v>
      </c>
      <c r="I9">
        <v>6</v>
      </c>
      <c r="J9">
        <v>4</v>
      </c>
    </row>
    <row r="10" spans="1:10" x14ac:dyDescent="0.2">
      <c r="A10">
        <v>7</v>
      </c>
      <c r="B10">
        <v>4</v>
      </c>
      <c r="C10">
        <v>6</v>
      </c>
      <c r="D10">
        <v>10</v>
      </c>
      <c r="E10">
        <v>9</v>
      </c>
      <c r="F10">
        <v>3</v>
      </c>
      <c r="G10">
        <v>3</v>
      </c>
      <c r="H10">
        <v>6</v>
      </c>
      <c r="I10">
        <v>6</v>
      </c>
      <c r="J10">
        <v>11</v>
      </c>
    </row>
    <row r="11" spans="1:10" x14ac:dyDescent="0.2">
      <c r="A11">
        <v>11</v>
      </c>
      <c r="B11">
        <v>6</v>
      </c>
      <c r="C11">
        <v>8</v>
      </c>
      <c r="D11">
        <v>7</v>
      </c>
      <c r="E11">
        <v>8</v>
      </c>
      <c r="F11">
        <v>4</v>
      </c>
      <c r="G11">
        <v>8</v>
      </c>
      <c r="H11">
        <v>5</v>
      </c>
      <c r="I11">
        <v>7</v>
      </c>
      <c r="J11">
        <v>9</v>
      </c>
    </row>
    <row r="12" spans="1:10" x14ac:dyDescent="0.2">
      <c r="A12">
        <v>9</v>
      </c>
      <c r="B12">
        <v>7</v>
      </c>
      <c r="C12">
        <v>3</v>
      </c>
      <c r="D12">
        <v>5</v>
      </c>
      <c r="E12">
        <v>7</v>
      </c>
      <c r="F12">
        <v>6</v>
      </c>
      <c r="G12">
        <v>7</v>
      </c>
      <c r="H12">
        <v>5</v>
      </c>
      <c r="I12">
        <v>4</v>
      </c>
      <c r="J12">
        <v>9</v>
      </c>
    </row>
    <row r="13" spans="1:10" x14ac:dyDescent="0.2">
      <c r="A13">
        <v>7</v>
      </c>
      <c r="B13">
        <v>4</v>
      </c>
      <c r="C13">
        <v>6</v>
      </c>
      <c r="D13">
        <v>5</v>
      </c>
      <c r="E13">
        <v>7</v>
      </c>
      <c r="F13">
        <v>5</v>
      </c>
      <c r="G13">
        <v>5</v>
      </c>
      <c r="H13">
        <v>5</v>
      </c>
      <c r="I13">
        <v>7</v>
      </c>
      <c r="J13">
        <v>7</v>
      </c>
    </row>
    <row r="14" spans="1:10" x14ac:dyDescent="0.2">
      <c r="A14">
        <v>6</v>
      </c>
      <c r="B14">
        <v>4</v>
      </c>
      <c r="C14">
        <v>5</v>
      </c>
      <c r="D14">
        <v>6</v>
      </c>
      <c r="E14">
        <v>4</v>
      </c>
      <c r="F14">
        <v>6</v>
      </c>
      <c r="G14">
        <v>5</v>
      </c>
      <c r="H14">
        <v>5</v>
      </c>
      <c r="I14">
        <v>6</v>
      </c>
      <c r="J14">
        <v>7</v>
      </c>
    </row>
    <row r="15" spans="1:10" x14ac:dyDescent="0.2">
      <c r="A15">
        <v>7</v>
      </c>
      <c r="B15">
        <v>5</v>
      </c>
      <c r="C15">
        <v>4</v>
      </c>
      <c r="D15">
        <v>4</v>
      </c>
      <c r="E15">
        <v>8</v>
      </c>
      <c r="F15">
        <v>5</v>
      </c>
      <c r="G15">
        <v>4</v>
      </c>
    </row>
    <row r="17" spans="1:1" x14ac:dyDescent="0.2">
      <c r="A17" t="s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workbookViewId="0">
      <selection activeCell="E11" sqref="E11"/>
    </sheetView>
  </sheetViews>
  <sheetFormatPr baseColWidth="10" defaultRowHeight="16" x14ac:dyDescent="0.2"/>
  <cols>
    <col min="7" max="7" width="17.6640625" customWidth="1"/>
  </cols>
  <sheetData>
    <row r="1" spans="1:10" x14ac:dyDescent="0.2">
      <c r="A1" s="1" t="s">
        <v>130</v>
      </c>
    </row>
    <row r="2" spans="1:10" x14ac:dyDescent="0.2">
      <c r="A2" t="s">
        <v>90</v>
      </c>
    </row>
    <row r="3" spans="1:10" x14ac:dyDescent="0.2">
      <c r="A3" t="s">
        <v>91</v>
      </c>
    </row>
    <row r="4" spans="1:10" x14ac:dyDescent="0.2">
      <c r="A4" t="s">
        <v>86</v>
      </c>
    </row>
    <row r="5" spans="1:10" x14ac:dyDescent="0.2">
      <c r="A5">
        <v>0.41</v>
      </c>
      <c r="B5">
        <v>0.39</v>
      </c>
      <c r="C5">
        <v>0.39</v>
      </c>
      <c r="D5">
        <v>0.32</v>
      </c>
      <c r="E5">
        <v>0.33</v>
      </c>
      <c r="F5">
        <v>0.32</v>
      </c>
      <c r="G5">
        <v>0.28000000000000003</v>
      </c>
      <c r="H5">
        <v>0.31</v>
      </c>
      <c r="I5">
        <v>0.48</v>
      </c>
      <c r="J5">
        <v>0.26</v>
      </c>
    </row>
    <row r="6" spans="1:10" x14ac:dyDescent="0.2">
      <c r="A6">
        <v>0.42</v>
      </c>
      <c r="B6">
        <v>0.42</v>
      </c>
      <c r="C6">
        <v>0.34</v>
      </c>
      <c r="D6">
        <v>0.31</v>
      </c>
      <c r="E6">
        <v>0.36</v>
      </c>
      <c r="F6">
        <v>0.36</v>
      </c>
      <c r="G6">
        <v>0.37</v>
      </c>
      <c r="H6">
        <v>0.38</v>
      </c>
      <c r="I6">
        <v>0.4</v>
      </c>
      <c r="J6">
        <v>0.33</v>
      </c>
    </row>
    <row r="7" spans="1:10" x14ac:dyDescent="0.2">
      <c r="A7">
        <v>0.38</v>
      </c>
      <c r="B7">
        <v>0.35</v>
      </c>
      <c r="C7">
        <v>0.3</v>
      </c>
      <c r="D7">
        <v>0.28000000000000003</v>
      </c>
      <c r="E7">
        <v>0.45</v>
      </c>
      <c r="F7">
        <v>0.45</v>
      </c>
      <c r="G7">
        <v>0.37</v>
      </c>
      <c r="H7">
        <v>0.36</v>
      </c>
      <c r="I7">
        <v>0.45</v>
      </c>
    </row>
    <row r="8" spans="1:10" x14ac:dyDescent="0.2">
      <c r="A8">
        <v>0.24940000000000001</v>
      </c>
      <c r="B8">
        <v>3.0800000000000001E-2</v>
      </c>
      <c r="C8">
        <v>3.09E-2</v>
      </c>
      <c r="D8">
        <v>0.26619999999999999</v>
      </c>
      <c r="E8">
        <v>0.26500000000000001</v>
      </c>
      <c r="F8">
        <v>0.30719999999999997</v>
      </c>
      <c r="G8">
        <v>3.09E-2</v>
      </c>
      <c r="H8">
        <v>0.28839999999999999</v>
      </c>
      <c r="I8">
        <v>3.09E-2</v>
      </c>
      <c r="J8">
        <v>3.09E-2</v>
      </c>
    </row>
    <row r="9" spans="1:10" x14ac:dyDescent="0.2">
      <c r="A9">
        <v>3.09E-2</v>
      </c>
      <c r="B9">
        <v>0.24299999999999999</v>
      </c>
      <c r="C9">
        <v>5.0500000000000003E-2</v>
      </c>
      <c r="D9">
        <v>3.09E-2</v>
      </c>
      <c r="E9">
        <v>3.09E-2</v>
      </c>
      <c r="F9">
        <v>3.09E-2</v>
      </c>
      <c r="G9">
        <v>3.09E-2</v>
      </c>
      <c r="H9">
        <v>0.28460000000000002</v>
      </c>
      <c r="I9">
        <v>3.09E-2</v>
      </c>
      <c r="J9">
        <v>3.09E-2</v>
      </c>
    </row>
    <row r="10" spans="1:10" x14ac:dyDescent="0.2">
      <c r="A10">
        <v>3.09E-2</v>
      </c>
      <c r="B10">
        <v>3.09E-2</v>
      </c>
      <c r="C10">
        <v>3.09E-2</v>
      </c>
      <c r="D10">
        <v>3.09E-2</v>
      </c>
      <c r="E10">
        <v>3.09E-2</v>
      </c>
      <c r="F10">
        <v>3.09E-2</v>
      </c>
      <c r="G10">
        <v>0.24110000000000001</v>
      </c>
      <c r="H10">
        <v>0.2235</v>
      </c>
      <c r="I10">
        <v>0.21190000000000001</v>
      </c>
      <c r="J10">
        <v>3.09E-2</v>
      </c>
    </row>
    <row r="11" spans="1:10" x14ac:dyDescent="0.2">
      <c r="A11">
        <v>3.09E-2</v>
      </c>
      <c r="B11">
        <v>3.09E-2</v>
      </c>
      <c r="C11">
        <v>3.09E-2</v>
      </c>
      <c r="D11">
        <v>3.09E-2</v>
      </c>
      <c r="E11">
        <v>0.26500000000000001</v>
      </c>
      <c r="F11">
        <v>0.2621</v>
      </c>
      <c r="G11">
        <v>2.1999999999999999E-2</v>
      </c>
      <c r="H11">
        <v>2.1999999999999999E-2</v>
      </c>
      <c r="I11">
        <v>2.1999999999999999E-2</v>
      </c>
      <c r="J11">
        <v>2.1999999999999999E-2</v>
      </c>
    </row>
    <row r="12" spans="1:10" x14ac:dyDescent="0.2">
      <c r="A12">
        <v>0.2016</v>
      </c>
      <c r="B12">
        <v>0.2606</v>
      </c>
      <c r="C12">
        <v>2.1999999999999999E-2</v>
      </c>
      <c r="D12">
        <v>0.2029</v>
      </c>
      <c r="E12">
        <v>0.25919999999999999</v>
      </c>
      <c r="F12">
        <v>2.9899999999999999E-2</v>
      </c>
      <c r="G12">
        <v>2.9899999999999999E-2</v>
      </c>
      <c r="H12">
        <v>2.9899999999999999E-2</v>
      </c>
      <c r="I12">
        <v>0.37009999999999998</v>
      </c>
      <c r="J12">
        <v>2.9899999999999999E-2</v>
      </c>
    </row>
    <row r="13" spans="1:10" x14ac:dyDescent="0.2">
      <c r="A13">
        <v>2.9899999999999999E-2</v>
      </c>
      <c r="B13">
        <v>0.35780000000000001</v>
      </c>
      <c r="C13">
        <v>0.33100000000000002</v>
      </c>
      <c r="D13">
        <v>2.9899999999999999E-2</v>
      </c>
      <c r="E13">
        <v>2.9899999999999999E-2</v>
      </c>
      <c r="F13">
        <v>2.9899999999999999E-2</v>
      </c>
      <c r="G13">
        <v>2.9899999999999999E-2</v>
      </c>
      <c r="H13">
        <v>2.9899999999999999E-2</v>
      </c>
      <c r="I13">
        <v>2.9899999999999999E-2</v>
      </c>
      <c r="J13">
        <v>2.9899999999999999E-2</v>
      </c>
    </row>
    <row r="14" spans="1:10" x14ac:dyDescent="0.2">
      <c r="A14">
        <v>2.9899999999999999E-2</v>
      </c>
      <c r="B14">
        <v>3.4700000000000002E-2</v>
      </c>
      <c r="C14">
        <v>0.42709999999999998</v>
      </c>
      <c r="D14">
        <v>3.4700000000000002E-2</v>
      </c>
      <c r="E14">
        <v>3.4700000000000002E-2</v>
      </c>
      <c r="F14">
        <v>3.4700000000000002E-2</v>
      </c>
      <c r="G14">
        <v>3.4700000000000002E-2</v>
      </c>
      <c r="H14">
        <v>3.4700000000000002E-2</v>
      </c>
      <c r="I14">
        <v>3.4700000000000002E-2</v>
      </c>
    </row>
    <row r="15" spans="1:10" x14ac:dyDescent="0.2">
      <c r="B15">
        <v>3.4700000000000002E-2</v>
      </c>
      <c r="C15">
        <v>3.4700000000000002E-2</v>
      </c>
      <c r="D15">
        <v>3.4700000000000002E-2</v>
      </c>
      <c r="E15">
        <v>3.4700000000000002E-2</v>
      </c>
      <c r="F15">
        <v>3.4700000000000002E-2</v>
      </c>
      <c r="G15">
        <v>0.28520000000000001</v>
      </c>
      <c r="H15">
        <v>3.4700000000000002E-2</v>
      </c>
      <c r="I15">
        <v>3.4700000000000002E-2</v>
      </c>
    </row>
    <row r="16" spans="1:10" x14ac:dyDescent="0.2">
      <c r="A16">
        <v>3.4700000000000002E-2</v>
      </c>
      <c r="B16">
        <v>3.4700000000000002E-2</v>
      </c>
      <c r="C16">
        <v>0.5968</v>
      </c>
      <c r="D16">
        <v>0.46100000000000002</v>
      </c>
      <c r="E16">
        <v>3.5400000000000001E-2</v>
      </c>
      <c r="F16">
        <v>3.5400000000000001E-2</v>
      </c>
      <c r="G16">
        <v>3.5400000000000001E-2</v>
      </c>
      <c r="H16">
        <v>3.5400000000000001E-2</v>
      </c>
      <c r="I16">
        <v>3.5400000000000001E-2</v>
      </c>
      <c r="J16">
        <v>3.5400000000000001E-2</v>
      </c>
    </row>
    <row r="17" spans="1:10" x14ac:dyDescent="0.2">
      <c r="A17">
        <v>0.46910000000000002</v>
      </c>
      <c r="B17">
        <v>0.39889999999999998</v>
      </c>
      <c r="C17">
        <v>4.41E-2</v>
      </c>
      <c r="D17">
        <v>0.47399999999999998</v>
      </c>
      <c r="E17">
        <v>0.4713</v>
      </c>
      <c r="F17">
        <v>4.41E-2</v>
      </c>
      <c r="G17">
        <v>0.56569999999999998</v>
      </c>
      <c r="H17">
        <v>0.52280000000000004</v>
      </c>
      <c r="I17">
        <v>0.4768</v>
      </c>
      <c r="J17">
        <v>0.3861</v>
      </c>
    </row>
    <row r="18" spans="1:10" x14ac:dyDescent="0.2">
      <c r="A18">
        <v>0.3856</v>
      </c>
      <c r="B18">
        <v>4.41E-2</v>
      </c>
      <c r="C18">
        <v>3.5000000000000003E-2</v>
      </c>
      <c r="D18">
        <v>0.49320000000000003</v>
      </c>
      <c r="E18">
        <v>0.54349999999999998</v>
      </c>
      <c r="F18">
        <v>0.55649999999999999</v>
      </c>
      <c r="G18">
        <v>0.50060000000000004</v>
      </c>
      <c r="H18">
        <v>0.59589999999999999</v>
      </c>
      <c r="I18">
        <v>3.5000000000000003E-2</v>
      </c>
      <c r="J18">
        <v>3.5000000000000003E-2</v>
      </c>
    </row>
    <row r="19" spans="1:10" x14ac:dyDescent="0.2">
      <c r="A19">
        <v>3.5000000000000003E-2</v>
      </c>
      <c r="B19">
        <v>0.50639999999999996</v>
      </c>
      <c r="C19">
        <v>4.36E-2</v>
      </c>
      <c r="D19">
        <v>4.36E-2</v>
      </c>
      <c r="E19">
        <v>0.49969999999999998</v>
      </c>
      <c r="F19">
        <v>0.48370000000000002</v>
      </c>
      <c r="G19">
        <v>4.36E-2</v>
      </c>
      <c r="H19">
        <v>4.36E-2</v>
      </c>
      <c r="I19">
        <v>4.36E-2</v>
      </c>
      <c r="J19">
        <v>0.52490000000000003</v>
      </c>
    </row>
    <row r="20" spans="1:10" x14ac:dyDescent="0.2">
      <c r="A20">
        <v>4.36E-2</v>
      </c>
    </row>
    <row r="21" spans="1:10" x14ac:dyDescent="0.2">
      <c r="A21">
        <v>0.47239999999999999</v>
      </c>
      <c r="B21">
        <v>0.63200000000000001</v>
      </c>
      <c r="C21">
        <v>0.69769999999999999</v>
      </c>
      <c r="D21">
        <v>0.46920000000000001</v>
      </c>
      <c r="E21">
        <v>0.55520000000000003</v>
      </c>
      <c r="F21">
        <v>0.56610000000000005</v>
      </c>
      <c r="G21">
        <v>0.46110000000000001</v>
      </c>
      <c r="H21">
        <v>0.47870000000000001</v>
      </c>
      <c r="I21">
        <v>0.45319999999999999</v>
      </c>
      <c r="J21">
        <v>0.45379999999999998</v>
      </c>
    </row>
    <row r="22" spans="1:10" x14ac:dyDescent="0.2">
      <c r="A22">
        <v>0.48159999999999997</v>
      </c>
      <c r="B22">
        <v>0.4546</v>
      </c>
      <c r="C22">
        <v>0.47339999999999999</v>
      </c>
      <c r="D22">
        <v>0.45989999999999998</v>
      </c>
      <c r="E22">
        <v>0.42470000000000002</v>
      </c>
      <c r="F22">
        <v>0.44159999999999999</v>
      </c>
      <c r="G22">
        <v>0.50739999999999996</v>
      </c>
      <c r="H22">
        <v>0.4516</v>
      </c>
      <c r="I22">
        <v>0</v>
      </c>
      <c r="J22">
        <v>0.29320000000000002</v>
      </c>
    </row>
    <row r="23" spans="1:10" x14ac:dyDescent="0.2">
      <c r="A23">
        <v>0.43340000000000001</v>
      </c>
      <c r="B23">
        <v>0.54769999999999996</v>
      </c>
      <c r="C23">
        <v>0.55379999999999996</v>
      </c>
      <c r="D23">
        <v>0.5706</v>
      </c>
      <c r="E23">
        <v>0.61170000000000002</v>
      </c>
      <c r="F23">
        <v>0.53210000000000002</v>
      </c>
      <c r="G23">
        <v>0.41010000000000002</v>
      </c>
      <c r="H23">
        <v>0.38779999999999998</v>
      </c>
      <c r="I23">
        <v>0.49519999999999997</v>
      </c>
      <c r="J23">
        <v>0.50239999999999996</v>
      </c>
    </row>
    <row r="24" spans="1:10" x14ac:dyDescent="0.2">
      <c r="A24">
        <v>0.49259999999999998</v>
      </c>
      <c r="B24">
        <v>0.5</v>
      </c>
      <c r="C24">
        <v>0.4945</v>
      </c>
      <c r="D24">
        <v>0.40360000000000001</v>
      </c>
      <c r="E24">
        <v>0.45879999999999999</v>
      </c>
      <c r="F24">
        <v>0.46879999999999999</v>
      </c>
      <c r="G24">
        <v>0.51580000000000004</v>
      </c>
      <c r="H24">
        <v>0.52390000000000003</v>
      </c>
      <c r="I24">
        <v>0.49569999999999997</v>
      </c>
      <c r="J24">
        <v>0.41120000000000001</v>
      </c>
    </row>
    <row r="25" spans="1:10" x14ac:dyDescent="0.2">
      <c r="A25">
        <v>0.25990000000000002</v>
      </c>
      <c r="B25">
        <v>0</v>
      </c>
      <c r="C25">
        <v>0.40350000000000003</v>
      </c>
      <c r="D25">
        <v>0.44640000000000002</v>
      </c>
      <c r="E25">
        <v>0.48299999999999998</v>
      </c>
      <c r="F25">
        <v>0.46660000000000001</v>
      </c>
      <c r="G25">
        <v>0.47710000000000002</v>
      </c>
      <c r="H25">
        <v>0.47789999999999999</v>
      </c>
      <c r="I25">
        <v>0.4622</v>
      </c>
      <c r="J25">
        <v>0.41210000000000002</v>
      </c>
    </row>
    <row r="26" spans="1:10" x14ac:dyDescent="0.2">
      <c r="A26">
        <v>0.54469999999999996</v>
      </c>
      <c r="B26">
        <v>0.46949999999999997</v>
      </c>
      <c r="C26">
        <v>0.46839999999999998</v>
      </c>
      <c r="D26">
        <v>0.4375</v>
      </c>
      <c r="E26">
        <v>0.4612</v>
      </c>
      <c r="F26">
        <v>0.49390000000000001</v>
      </c>
      <c r="G26">
        <v>0.41560000000000002</v>
      </c>
      <c r="H26">
        <v>0.48709999999999998</v>
      </c>
      <c r="I26">
        <v>0.3805</v>
      </c>
      <c r="J26">
        <v>0.46260000000000001</v>
      </c>
    </row>
    <row r="27" spans="1:10" x14ac:dyDescent="0.2">
      <c r="A27">
        <v>0.40939999999999999</v>
      </c>
      <c r="B27">
        <v>0.47210000000000002</v>
      </c>
      <c r="C27">
        <v>0.443</v>
      </c>
      <c r="D27">
        <v>0.50249999999999995</v>
      </c>
      <c r="E27">
        <v>0.49790000000000001</v>
      </c>
      <c r="F27">
        <v>0.47820000000000001</v>
      </c>
      <c r="G27">
        <v>0.57120000000000004</v>
      </c>
      <c r="H27">
        <v>0.53259999999999996</v>
      </c>
      <c r="I27">
        <v>0.42630000000000001</v>
      </c>
      <c r="J27">
        <v>0.53580000000000005</v>
      </c>
    </row>
    <row r="28" spans="1:10" x14ac:dyDescent="0.2">
      <c r="A28">
        <v>0.47389999999999999</v>
      </c>
      <c r="B28">
        <v>0.53810000000000002</v>
      </c>
      <c r="C28">
        <v>0.54039999999999999</v>
      </c>
      <c r="D28">
        <v>0.51270000000000004</v>
      </c>
      <c r="E28">
        <v>0.48649999999999999</v>
      </c>
      <c r="F28">
        <v>0.49230000000000002</v>
      </c>
      <c r="G28">
        <v>0.54659999999999997</v>
      </c>
      <c r="H28">
        <v>0.52059999999999995</v>
      </c>
      <c r="I28">
        <v>0.59389999999999998</v>
      </c>
      <c r="J28">
        <v>0.45319999999999999</v>
      </c>
    </row>
    <row r="29" spans="1:10" x14ac:dyDescent="0.2">
      <c r="A29">
        <v>0.6048</v>
      </c>
      <c r="B29">
        <v>0.41239999999999999</v>
      </c>
      <c r="C29">
        <v>0.39400000000000002</v>
      </c>
      <c r="D29">
        <v>0.44419999999999998</v>
      </c>
      <c r="E29">
        <v>0.47820000000000001</v>
      </c>
      <c r="F29">
        <v>0.5262</v>
      </c>
      <c r="G29">
        <v>0.53949999999999998</v>
      </c>
      <c r="H29">
        <v>0.47760000000000002</v>
      </c>
      <c r="I29">
        <v>0.42870000000000003</v>
      </c>
      <c r="J29">
        <v>0.36259999999999998</v>
      </c>
    </row>
    <row r="30" spans="1:10" x14ac:dyDescent="0.2">
      <c r="A30">
        <v>0.52539999999999998</v>
      </c>
      <c r="B30">
        <v>0.55520000000000003</v>
      </c>
      <c r="C30">
        <v>0.62239999999999995</v>
      </c>
      <c r="D30">
        <v>0.57450000000000001</v>
      </c>
      <c r="E30">
        <v>0.55989999999999995</v>
      </c>
      <c r="F30">
        <v>0</v>
      </c>
      <c r="G30">
        <v>0.67920000000000003</v>
      </c>
      <c r="H30">
        <v>0.6583</v>
      </c>
      <c r="I30">
        <v>0.54100000000000004</v>
      </c>
      <c r="J30">
        <v>0.45739999999999997</v>
      </c>
    </row>
    <row r="31" spans="1:10" x14ac:dyDescent="0.2">
      <c r="A31">
        <v>0.53659999999999997</v>
      </c>
      <c r="B31">
        <v>0.54420000000000002</v>
      </c>
      <c r="C31">
        <v>0.57540000000000002</v>
      </c>
      <c r="D31">
        <v>0.43409999999999999</v>
      </c>
      <c r="E31">
        <v>0.44550000000000001</v>
      </c>
      <c r="F31">
        <v>0.5494</v>
      </c>
      <c r="G31">
        <v>0.55959999999999999</v>
      </c>
      <c r="H31">
        <v>0.38979999999999998</v>
      </c>
      <c r="I31">
        <v>0.54420000000000002</v>
      </c>
      <c r="J31">
        <v>0.504</v>
      </c>
    </row>
    <row r="32" spans="1:10" x14ac:dyDescent="0.2">
      <c r="A32">
        <v>0.51839999999999997</v>
      </c>
      <c r="B32">
        <v>0.48409999999999997</v>
      </c>
      <c r="C32">
        <v>0.45469999999999999</v>
      </c>
      <c r="D32">
        <v>0.69530000000000003</v>
      </c>
      <c r="E32">
        <v>0.51839999999999997</v>
      </c>
      <c r="F32">
        <v>0.65720000000000001</v>
      </c>
      <c r="G32">
        <v>0.77010000000000001</v>
      </c>
      <c r="H32">
        <v>0.57489999999999997</v>
      </c>
      <c r="I32">
        <v>0.22339999999999999</v>
      </c>
      <c r="J32">
        <v>0.50960000000000005</v>
      </c>
    </row>
    <row r="33" spans="1:10" x14ac:dyDescent="0.2">
      <c r="A33">
        <v>0.66359999999999997</v>
      </c>
      <c r="B33">
        <v>0.64029999999999998</v>
      </c>
      <c r="C33">
        <v>0.49709999999999999</v>
      </c>
      <c r="D33">
        <v>0.53539999999999999</v>
      </c>
      <c r="E33">
        <v>0.77510000000000001</v>
      </c>
      <c r="F33">
        <v>0.61450000000000005</v>
      </c>
      <c r="G33">
        <v>0.57269999999999999</v>
      </c>
      <c r="H33">
        <v>0.60019999999999996</v>
      </c>
      <c r="I33">
        <v>0.81910000000000005</v>
      </c>
      <c r="J33">
        <v>0.56610000000000005</v>
      </c>
    </row>
    <row r="34" spans="1:10" x14ac:dyDescent="0.2">
      <c r="A34">
        <v>0.37809999999999999</v>
      </c>
      <c r="B34">
        <v>0.57369999999999999</v>
      </c>
      <c r="C34">
        <v>0.62809999999999999</v>
      </c>
      <c r="D34">
        <v>0.34489999999999998</v>
      </c>
      <c r="E34">
        <v>0.5605</v>
      </c>
      <c r="F34">
        <v>0.63229999999999997</v>
      </c>
      <c r="G34">
        <v>0.21740000000000001</v>
      </c>
      <c r="H34">
        <v>0.51900000000000002</v>
      </c>
      <c r="I34">
        <v>0.52539999999999998</v>
      </c>
      <c r="J34">
        <v>0.59670000000000001</v>
      </c>
    </row>
    <row r="35" spans="1:10" x14ac:dyDescent="0.2">
      <c r="A35">
        <v>0.71730000000000005</v>
      </c>
      <c r="B35">
        <v>0.56240000000000001</v>
      </c>
      <c r="C35">
        <v>0.57989999999999997</v>
      </c>
      <c r="D35">
        <v>0.70209999999999995</v>
      </c>
      <c r="E35">
        <v>0.51519999999999999</v>
      </c>
      <c r="F35">
        <v>0.44190000000000002</v>
      </c>
      <c r="G35">
        <v>0.51619999999999999</v>
      </c>
      <c r="H35">
        <v>0.35410000000000003</v>
      </c>
      <c r="I35">
        <v>0.26219999999999999</v>
      </c>
      <c r="J35">
        <v>0.35270000000000001</v>
      </c>
    </row>
    <row r="36" spans="1:10" x14ac:dyDescent="0.2">
      <c r="A36">
        <v>0.33789999999999998</v>
      </c>
      <c r="B36">
        <v>0.50329999999999997</v>
      </c>
      <c r="C36">
        <v>0.44500000000000001</v>
      </c>
      <c r="D36">
        <v>0.53029999999999999</v>
      </c>
      <c r="E36">
        <v>0.49070000000000003</v>
      </c>
      <c r="F36">
        <v>0.41199999999999998</v>
      </c>
      <c r="G36">
        <v>0.41499999999999998</v>
      </c>
      <c r="H36">
        <v>0.67369999999999997</v>
      </c>
      <c r="I36">
        <v>0.67010000000000003</v>
      </c>
      <c r="J36">
        <v>0.75580000000000003</v>
      </c>
    </row>
    <row r="37" spans="1:10" x14ac:dyDescent="0.2">
      <c r="A37">
        <v>0.71679999999999999</v>
      </c>
      <c r="B37">
        <v>0.73780000000000001</v>
      </c>
      <c r="C37">
        <v>0.88470000000000004</v>
      </c>
      <c r="D37">
        <v>0.67249999999999999</v>
      </c>
      <c r="E37">
        <v>0.5514</v>
      </c>
      <c r="F37">
        <v>0.50660000000000005</v>
      </c>
      <c r="G37">
        <v>0.64680000000000004</v>
      </c>
      <c r="H37">
        <v>0.49690000000000001</v>
      </c>
      <c r="I37">
        <v>0.55510000000000004</v>
      </c>
      <c r="J37">
        <v>0.50119999999999998</v>
      </c>
    </row>
    <row r="38" spans="1:10" x14ac:dyDescent="0.2">
      <c r="A38">
        <v>0.54649999999999999</v>
      </c>
      <c r="B38">
        <v>0.68659999999999999</v>
      </c>
      <c r="C38">
        <v>0.57289999999999996</v>
      </c>
      <c r="D38">
        <v>0.52090000000000003</v>
      </c>
      <c r="E38">
        <v>0.4229</v>
      </c>
      <c r="F38">
        <v>0.51739999999999997</v>
      </c>
      <c r="G38">
        <v>0.52190000000000003</v>
      </c>
      <c r="H38">
        <v>0.46079999999999999</v>
      </c>
      <c r="I38">
        <v>0.49390000000000001</v>
      </c>
      <c r="J38">
        <v>0.57069999999999999</v>
      </c>
    </row>
    <row r="39" spans="1:10" x14ac:dyDescent="0.2">
      <c r="A39">
        <v>0.68200000000000005</v>
      </c>
      <c r="B39">
        <v>0.67079999999999995</v>
      </c>
      <c r="C39">
        <v>0.66739999999999999</v>
      </c>
      <c r="D39">
        <v>0.6089</v>
      </c>
      <c r="E39">
        <v>0.61499999999999999</v>
      </c>
      <c r="F39">
        <v>0.56020000000000003</v>
      </c>
      <c r="G39">
        <v>0.56769999999999998</v>
      </c>
      <c r="H39">
        <v>0.69189999999999996</v>
      </c>
      <c r="I39">
        <v>0.64059999999999995</v>
      </c>
      <c r="J39">
        <v>0.57240000000000002</v>
      </c>
    </row>
    <row r="40" spans="1:10" x14ac:dyDescent="0.2">
      <c r="A40">
        <v>0.55410000000000004</v>
      </c>
      <c r="B40">
        <v>0.46679999999999999</v>
      </c>
      <c r="C40">
        <v>0.68289999999999995</v>
      </c>
      <c r="D40">
        <v>0.80869999999999997</v>
      </c>
      <c r="E40">
        <v>0.77290000000000003</v>
      </c>
      <c r="F40">
        <v>0.78859999999999997</v>
      </c>
      <c r="G40">
        <v>0.71989999999999998</v>
      </c>
      <c r="H40">
        <v>0.72570000000000001</v>
      </c>
      <c r="I40">
        <v>0.73019999999999996</v>
      </c>
      <c r="J40">
        <v>0.79820000000000002</v>
      </c>
    </row>
    <row r="41" spans="1:10" x14ac:dyDescent="0.2">
      <c r="A41">
        <v>0.68459999999999999</v>
      </c>
      <c r="B41">
        <v>0.94359999999999999</v>
      </c>
      <c r="C41">
        <v>0.78769999999999996</v>
      </c>
      <c r="D41">
        <v>0.61219999999999997</v>
      </c>
      <c r="E41">
        <v>0.69810000000000005</v>
      </c>
      <c r="F41">
        <v>0.70230000000000004</v>
      </c>
      <c r="G41">
        <v>0.72529999999999994</v>
      </c>
      <c r="H41">
        <v>0.66949999999999998</v>
      </c>
      <c r="I41">
        <v>0.62760000000000005</v>
      </c>
      <c r="J41">
        <v>0.68259999999999998</v>
      </c>
    </row>
    <row r="42" spans="1:10" x14ac:dyDescent="0.2">
      <c r="A42">
        <v>0.77190000000000003</v>
      </c>
      <c r="B42">
        <v>0.73180000000000001</v>
      </c>
      <c r="C42">
        <v>0.64949999999999997</v>
      </c>
      <c r="D42">
        <v>0.65549999999999997</v>
      </c>
      <c r="E42">
        <v>0.67100000000000004</v>
      </c>
      <c r="F42">
        <v>0.8952</v>
      </c>
      <c r="G42">
        <v>0.72389999999999999</v>
      </c>
      <c r="H42">
        <v>0.61350000000000005</v>
      </c>
      <c r="I42">
        <v>0.6169</v>
      </c>
      <c r="J42">
        <v>0.77410000000000001</v>
      </c>
    </row>
    <row r="43" spans="1:10" x14ac:dyDescent="0.2">
      <c r="A43">
        <v>0.81920000000000004</v>
      </c>
      <c r="B43">
        <v>0.78790000000000004</v>
      </c>
      <c r="C43">
        <v>0.76370000000000005</v>
      </c>
      <c r="D43">
        <v>0.82499999999999996</v>
      </c>
      <c r="E43">
        <v>0.751</v>
      </c>
      <c r="F43">
        <v>0.76770000000000005</v>
      </c>
      <c r="G43">
        <v>0.79390000000000005</v>
      </c>
      <c r="H43">
        <v>0.77990000000000004</v>
      </c>
      <c r="I43">
        <v>0.72540000000000004</v>
      </c>
      <c r="J43">
        <v>0.66710000000000003</v>
      </c>
    </row>
    <row r="44" spans="1:10" x14ac:dyDescent="0.2">
      <c r="A44">
        <v>0.84160000000000001</v>
      </c>
      <c r="B44">
        <v>0.84389999999999998</v>
      </c>
      <c r="C44">
        <v>1.0545</v>
      </c>
      <c r="D44">
        <v>0.78639999999999999</v>
      </c>
      <c r="E44">
        <v>0.77149999999999996</v>
      </c>
      <c r="F44">
        <v>0.72740000000000005</v>
      </c>
      <c r="G44">
        <v>0.67530000000000001</v>
      </c>
      <c r="H44">
        <v>0.6008</v>
      </c>
      <c r="I44">
        <v>0.47270000000000001</v>
      </c>
      <c r="J44">
        <v>0.50670000000000004</v>
      </c>
    </row>
    <row r="45" spans="1:10" x14ac:dyDescent="0.2">
      <c r="A45">
        <v>0.52839999999999998</v>
      </c>
      <c r="B45">
        <v>0.57789999999999997</v>
      </c>
      <c r="C45">
        <v>0.498</v>
      </c>
      <c r="D45">
        <v>0.43309999999999998</v>
      </c>
      <c r="E45">
        <v>0.35720000000000002</v>
      </c>
      <c r="F45">
        <v>0.50190000000000001</v>
      </c>
      <c r="G45">
        <v>0.43309999999999998</v>
      </c>
      <c r="H45">
        <v>0.66679999999999995</v>
      </c>
      <c r="I45">
        <v>0.56340000000000001</v>
      </c>
      <c r="J45">
        <v>0.53259999999999996</v>
      </c>
    </row>
    <row r="46" spans="1:10" x14ac:dyDescent="0.2">
      <c r="A46">
        <v>0.66490000000000005</v>
      </c>
      <c r="B46">
        <v>0.57499999999999996</v>
      </c>
      <c r="C46">
        <v>0.47210000000000002</v>
      </c>
      <c r="D46">
        <v>0.46860000000000002</v>
      </c>
      <c r="E46">
        <v>0.43469999999999998</v>
      </c>
      <c r="F46">
        <v>0.47639999999999999</v>
      </c>
      <c r="G46">
        <v>0.47139999999999999</v>
      </c>
      <c r="H46">
        <v>0.4</v>
      </c>
      <c r="I46">
        <v>0.56130000000000002</v>
      </c>
      <c r="J46">
        <v>0.4869</v>
      </c>
    </row>
    <row r="47" spans="1:10" x14ac:dyDescent="0.2">
      <c r="A47">
        <v>0.42699999999999999</v>
      </c>
      <c r="B47">
        <v>0.59699999999999998</v>
      </c>
      <c r="C47">
        <v>0.65159999999999996</v>
      </c>
      <c r="D47">
        <v>0.5988</v>
      </c>
      <c r="E47">
        <v>0.76180000000000003</v>
      </c>
      <c r="F47">
        <v>0.69799999999999995</v>
      </c>
      <c r="G47">
        <v>0.69710000000000005</v>
      </c>
      <c r="H47">
        <v>0.64580000000000004</v>
      </c>
      <c r="I47">
        <v>0.62990000000000002</v>
      </c>
      <c r="J47">
        <v>0.66420000000000001</v>
      </c>
    </row>
    <row r="48" spans="1:10" x14ac:dyDescent="0.2">
      <c r="A48">
        <v>0.6179</v>
      </c>
      <c r="B48">
        <v>0.5514</v>
      </c>
      <c r="C48">
        <v>0.55689999999999995</v>
      </c>
      <c r="D48">
        <v>0.64990000000000003</v>
      </c>
      <c r="E48">
        <v>0.63700000000000001</v>
      </c>
      <c r="F48">
        <v>0.48349999999999999</v>
      </c>
      <c r="G48">
        <v>0.69259999999999999</v>
      </c>
      <c r="H48">
        <v>0.61050000000000004</v>
      </c>
      <c r="I48">
        <v>0.60170000000000001</v>
      </c>
      <c r="J48">
        <v>0.66479999999999995</v>
      </c>
    </row>
    <row r="49" spans="1:10" x14ac:dyDescent="0.2">
      <c r="A49">
        <v>0.61250000000000004</v>
      </c>
      <c r="B49">
        <v>0.71850000000000003</v>
      </c>
      <c r="C49">
        <v>0.53090000000000004</v>
      </c>
      <c r="D49">
        <v>0.64029999999999998</v>
      </c>
      <c r="E49">
        <v>0.68530000000000002</v>
      </c>
      <c r="F49">
        <v>0.4672</v>
      </c>
      <c r="G49">
        <v>0.44829999999999998</v>
      </c>
      <c r="H49">
        <v>0.61909999999999998</v>
      </c>
      <c r="I49">
        <v>0.68049999999999999</v>
      </c>
      <c r="J49">
        <v>0.69920000000000004</v>
      </c>
    </row>
    <row r="50" spans="1:10" x14ac:dyDescent="0.2">
      <c r="A50">
        <v>0.65569999999999995</v>
      </c>
      <c r="B50">
        <v>0.46200000000000002</v>
      </c>
      <c r="C50">
        <v>0.61770000000000003</v>
      </c>
      <c r="D50">
        <v>0.61770000000000003</v>
      </c>
      <c r="E50">
        <v>0.54720000000000002</v>
      </c>
      <c r="F50">
        <v>0.58850000000000002</v>
      </c>
      <c r="G50">
        <v>0.68020000000000003</v>
      </c>
      <c r="H50">
        <v>0.59370000000000001</v>
      </c>
      <c r="I50">
        <v>0.62570000000000003</v>
      </c>
      <c r="J50">
        <v>0.7268</v>
      </c>
    </row>
    <row r="51" spans="1:10" x14ac:dyDescent="0.2">
      <c r="A51">
        <v>0.70209999999999995</v>
      </c>
      <c r="B51">
        <v>0.58460000000000001</v>
      </c>
      <c r="C51">
        <v>0.61850000000000005</v>
      </c>
      <c r="D51">
        <v>0.58540000000000003</v>
      </c>
      <c r="E51">
        <v>0.55049999999999999</v>
      </c>
      <c r="F51">
        <v>0.57179999999999997</v>
      </c>
      <c r="G51">
        <v>0.58340000000000003</v>
      </c>
      <c r="H51">
        <v>0.67290000000000005</v>
      </c>
      <c r="I51">
        <v>0.60919999999999996</v>
      </c>
      <c r="J51">
        <v>0.70850000000000002</v>
      </c>
    </row>
    <row r="52" spans="1:10" x14ac:dyDescent="0.2">
      <c r="A52">
        <v>0.66520000000000001</v>
      </c>
      <c r="B52">
        <v>0.71260000000000001</v>
      </c>
      <c r="C52">
        <v>0.70240000000000002</v>
      </c>
      <c r="D52">
        <v>0.55149999999999999</v>
      </c>
      <c r="E52">
        <v>0.40989999999999999</v>
      </c>
      <c r="F52">
        <v>0.4425</v>
      </c>
      <c r="G52">
        <v>0.64790000000000003</v>
      </c>
      <c r="H52">
        <v>0.71760000000000002</v>
      </c>
      <c r="I52">
        <v>0.74650000000000005</v>
      </c>
      <c r="J52">
        <v>0.7399</v>
      </c>
    </row>
    <row r="53" spans="1:10" x14ac:dyDescent="0.2">
      <c r="A53">
        <v>0.70569999999999999</v>
      </c>
      <c r="B53">
        <v>0.68179999999999996</v>
      </c>
      <c r="C53">
        <v>0.7903</v>
      </c>
      <c r="D53">
        <v>0.73919999999999997</v>
      </c>
      <c r="E53">
        <v>0.7117</v>
      </c>
      <c r="F53">
        <v>0.50139999999999996</v>
      </c>
      <c r="G53">
        <v>0.52839999999999998</v>
      </c>
      <c r="H53">
        <v>0.59650000000000003</v>
      </c>
      <c r="I53">
        <v>0.58799999999999997</v>
      </c>
      <c r="J53">
        <v>0.4829</v>
      </c>
    </row>
    <row r="54" spans="1:10" x14ac:dyDescent="0.2">
      <c r="A54">
        <v>0.4829</v>
      </c>
      <c r="B54">
        <v>0.49120000000000003</v>
      </c>
      <c r="C54">
        <v>0.72599999999999998</v>
      </c>
      <c r="D54">
        <v>0.63929999999999998</v>
      </c>
      <c r="E54">
        <v>0.77190000000000003</v>
      </c>
      <c r="F54">
        <v>0.75370000000000004</v>
      </c>
      <c r="G54">
        <v>0.4884</v>
      </c>
      <c r="H54">
        <v>0.61799999999999999</v>
      </c>
      <c r="I54">
        <v>0.82310000000000005</v>
      </c>
      <c r="J54">
        <v>0.5605</v>
      </c>
    </row>
    <row r="55" spans="1:10" x14ac:dyDescent="0.2">
      <c r="A55">
        <v>0.70569999999999999</v>
      </c>
      <c r="B55">
        <v>0.55079999999999996</v>
      </c>
      <c r="C55">
        <v>0.53879999999999995</v>
      </c>
      <c r="D55">
        <v>0.62949999999999995</v>
      </c>
      <c r="E55">
        <v>0.6492</v>
      </c>
      <c r="F55">
        <v>0.51590000000000003</v>
      </c>
      <c r="G55">
        <v>0.61799999999999999</v>
      </c>
      <c r="H55">
        <v>0.67579999999999996</v>
      </c>
      <c r="I55">
        <v>0.68240000000000001</v>
      </c>
      <c r="J55">
        <v>0.6613</v>
      </c>
    </row>
    <row r="56" spans="1:10" x14ac:dyDescent="0.2">
      <c r="A56">
        <v>0.61599999999999999</v>
      </c>
      <c r="B56">
        <v>0.51070000000000004</v>
      </c>
      <c r="C56">
        <v>0.54430000000000001</v>
      </c>
      <c r="D56">
        <v>0.78749999999999998</v>
      </c>
      <c r="E56">
        <v>0.71099999999999997</v>
      </c>
      <c r="F56">
        <v>0.2417</v>
      </c>
      <c r="G56">
        <v>0.62490000000000001</v>
      </c>
      <c r="H56">
        <v>0.58540000000000003</v>
      </c>
      <c r="I56">
        <v>0.57199999999999995</v>
      </c>
      <c r="J56">
        <v>0</v>
      </c>
    </row>
    <row r="57" spans="1:10" x14ac:dyDescent="0.2">
      <c r="A57">
        <v>0.62849999999999995</v>
      </c>
      <c r="B57">
        <v>0.63280000000000003</v>
      </c>
      <c r="C57">
        <v>0.54410000000000003</v>
      </c>
      <c r="D57">
        <v>0.4229</v>
      </c>
      <c r="E57">
        <v>0.72450000000000003</v>
      </c>
      <c r="F57">
        <v>0.64080000000000004</v>
      </c>
      <c r="G57">
        <v>0.68030000000000002</v>
      </c>
      <c r="H57">
        <v>0.61799999999999999</v>
      </c>
      <c r="I57">
        <v>0.71809999999999996</v>
      </c>
      <c r="J57">
        <v>0.2006</v>
      </c>
    </row>
    <row r="58" spans="1:10" x14ac:dyDescent="0.2">
      <c r="A58">
        <v>0.51949999999999996</v>
      </c>
      <c r="B58">
        <v>0.61380000000000001</v>
      </c>
      <c r="C58">
        <v>0.65029999999999999</v>
      </c>
      <c r="D58">
        <v>0.53580000000000005</v>
      </c>
      <c r="E58">
        <v>0.49969999999999998</v>
      </c>
      <c r="F58">
        <v>0.63009999999999999</v>
      </c>
      <c r="G58">
        <v>0.62050000000000005</v>
      </c>
      <c r="H58">
        <v>0.57689999999999997</v>
      </c>
      <c r="I58">
        <v>0.60260000000000002</v>
      </c>
      <c r="J58">
        <v>0.65690000000000004</v>
      </c>
    </row>
    <row r="59" spans="1:10" x14ac:dyDescent="0.2">
      <c r="A59">
        <v>0.60550000000000004</v>
      </c>
      <c r="B59">
        <v>0.85</v>
      </c>
      <c r="C59">
        <v>0.63129999999999997</v>
      </c>
      <c r="D59">
        <v>0.65690000000000004</v>
      </c>
      <c r="E59">
        <v>0.60409999999999997</v>
      </c>
      <c r="F59">
        <v>0.73880000000000001</v>
      </c>
      <c r="G59">
        <v>0.67020000000000002</v>
      </c>
      <c r="H59">
        <v>0.66500000000000004</v>
      </c>
      <c r="I59">
        <v>0.41749999999999998</v>
      </c>
      <c r="J59">
        <v>0.52569999999999995</v>
      </c>
    </row>
    <row r="60" spans="1:10" x14ac:dyDescent="0.2">
      <c r="A60">
        <v>0.67479999999999996</v>
      </c>
      <c r="B60">
        <v>0.6663</v>
      </c>
      <c r="C60">
        <v>0.75970000000000004</v>
      </c>
      <c r="D60">
        <v>0.70220000000000005</v>
      </c>
      <c r="E60">
        <v>0.42699999999999999</v>
      </c>
      <c r="F60">
        <v>0.66210000000000002</v>
      </c>
      <c r="G60">
        <v>0.69750000000000001</v>
      </c>
      <c r="H60">
        <v>0.69069999999999998</v>
      </c>
      <c r="I60">
        <v>0.60429999999999995</v>
      </c>
      <c r="J60">
        <v>0.56540000000000001</v>
      </c>
    </row>
    <row r="61" spans="1:10" x14ac:dyDescent="0.2">
      <c r="A61">
        <v>0.54249999999999998</v>
      </c>
      <c r="B61">
        <v>0.51339999999999997</v>
      </c>
      <c r="C61">
        <v>0.63219999999999998</v>
      </c>
      <c r="D61">
        <v>0.68589999999999995</v>
      </c>
      <c r="E61">
        <v>0.67120000000000002</v>
      </c>
      <c r="F61">
        <v>0.71870000000000001</v>
      </c>
      <c r="G61">
        <v>0.69640000000000002</v>
      </c>
      <c r="H61">
        <v>0.435</v>
      </c>
      <c r="I61">
        <v>0.75190000000000001</v>
      </c>
      <c r="J61">
        <v>0.75870000000000004</v>
      </c>
    </row>
    <row r="62" spans="1:10" x14ac:dyDescent="0.2">
      <c r="A62">
        <v>0.75490000000000002</v>
      </c>
      <c r="B62">
        <v>0.58989999999999998</v>
      </c>
      <c r="C62">
        <v>0.63360000000000005</v>
      </c>
      <c r="D62">
        <v>0.59179999999999999</v>
      </c>
      <c r="E62">
        <v>0.66569999999999996</v>
      </c>
      <c r="F62">
        <v>0.46860000000000002</v>
      </c>
      <c r="G62">
        <v>0.60140000000000005</v>
      </c>
      <c r="H62">
        <v>0.70599999999999996</v>
      </c>
      <c r="I62">
        <v>0.64770000000000005</v>
      </c>
      <c r="J62">
        <v>0.66139999999999999</v>
      </c>
    </row>
    <row r="63" spans="1:10" x14ac:dyDescent="0.2">
      <c r="A63">
        <v>0.64570000000000005</v>
      </c>
      <c r="B63">
        <v>0.51590000000000003</v>
      </c>
      <c r="C63">
        <v>0.78459999999999996</v>
      </c>
      <c r="D63">
        <v>0.72409999999999997</v>
      </c>
      <c r="E63">
        <v>0.75390000000000001</v>
      </c>
      <c r="F63">
        <v>0.69330000000000003</v>
      </c>
      <c r="G63">
        <v>0.61699999999999999</v>
      </c>
      <c r="H63">
        <v>0.72519999999999996</v>
      </c>
      <c r="I63">
        <v>0.74919999999999998</v>
      </c>
      <c r="J63">
        <v>0.68600000000000005</v>
      </c>
    </row>
    <row r="64" spans="1:10" x14ac:dyDescent="0.2">
      <c r="A64">
        <v>0.49049999999999999</v>
      </c>
      <c r="B64">
        <v>0.59730000000000005</v>
      </c>
      <c r="C64">
        <v>0.54549999999999998</v>
      </c>
      <c r="D64">
        <v>0.79290000000000005</v>
      </c>
      <c r="E64">
        <v>0.76160000000000005</v>
      </c>
      <c r="F64">
        <v>0.67290000000000005</v>
      </c>
      <c r="G64">
        <v>0.51680000000000004</v>
      </c>
      <c r="H64">
        <v>0.49349999999999999</v>
      </c>
      <c r="I64">
        <v>0.73409999999999997</v>
      </c>
      <c r="J64">
        <v>0.62690000000000001</v>
      </c>
    </row>
    <row r="65" spans="1:10" x14ac:dyDescent="0.2">
      <c r="A65">
        <v>0.65459999999999996</v>
      </c>
      <c r="B65">
        <v>0.56610000000000005</v>
      </c>
      <c r="C65">
        <v>0.68679999999999997</v>
      </c>
      <c r="D65">
        <v>0.55169999999999997</v>
      </c>
      <c r="E65">
        <v>0.69620000000000004</v>
      </c>
      <c r="F65">
        <v>0.82430000000000003</v>
      </c>
      <c r="G65">
        <v>0.70330000000000004</v>
      </c>
      <c r="H65">
        <v>0.6804</v>
      </c>
      <c r="I65">
        <v>0.69669999999999999</v>
      </c>
      <c r="J65">
        <v>0.66439999999999999</v>
      </c>
    </row>
    <row r="66" spans="1:10" x14ac:dyDescent="0.2">
      <c r="A66">
        <v>0.68700000000000006</v>
      </c>
      <c r="B66">
        <v>0.74790000000000001</v>
      </c>
      <c r="C66">
        <v>0.72140000000000004</v>
      </c>
      <c r="D66">
        <v>0.73409999999999997</v>
      </c>
      <c r="E66">
        <v>0.67359999999999998</v>
      </c>
      <c r="F66">
        <v>0.4395</v>
      </c>
      <c r="G66">
        <v>0.61860000000000004</v>
      </c>
      <c r="H66">
        <v>0.78639999999999999</v>
      </c>
      <c r="I66">
        <v>0.71870000000000001</v>
      </c>
      <c r="J66">
        <v>0.72629999999999995</v>
      </c>
    </row>
    <row r="67" spans="1:10" x14ac:dyDescent="0.2">
      <c r="A67">
        <v>0.59860000000000002</v>
      </c>
      <c r="B67">
        <v>0.62990000000000002</v>
      </c>
      <c r="C67">
        <v>0.62760000000000005</v>
      </c>
      <c r="D67">
        <v>0.65900000000000003</v>
      </c>
      <c r="E67">
        <v>0.63919999999999999</v>
      </c>
      <c r="F67">
        <v>0.68100000000000005</v>
      </c>
      <c r="G67">
        <v>0.74519999999999997</v>
      </c>
      <c r="H67">
        <v>0.64690000000000003</v>
      </c>
      <c r="I67">
        <v>0.50609999999999999</v>
      </c>
      <c r="J67">
        <v>0.46920000000000001</v>
      </c>
    </row>
    <row r="68" spans="1:10" x14ac:dyDescent="0.2">
      <c r="A68">
        <v>0.62329999999999997</v>
      </c>
      <c r="B68">
        <v>0.45490000000000003</v>
      </c>
      <c r="C68">
        <v>0.70489999999999997</v>
      </c>
      <c r="D68">
        <v>0.65100000000000002</v>
      </c>
      <c r="E68">
        <v>0.66659999999999997</v>
      </c>
      <c r="F68">
        <v>0.57889999999999997</v>
      </c>
      <c r="G68">
        <v>0.56950000000000001</v>
      </c>
      <c r="H68">
        <v>0.5494</v>
      </c>
      <c r="I68">
        <v>0.69510000000000005</v>
      </c>
      <c r="J68">
        <v>0.73640000000000005</v>
      </c>
    </row>
    <row r="69" spans="1:10" x14ac:dyDescent="0.2">
      <c r="A69">
        <v>0.75790000000000002</v>
      </c>
      <c r="B69">
        <v>0.6804</v>
      </c>
      <c r="C69">
        <v>0.74150000000000005</v>
      </c>
      <c r="D69">
        <v>0.82440000000000002</v>
      </c>
      <c r="E69">
        <v>0.77700000000000002</v>
      </c>
      <c r="F69">
        <v>0.66849999999999998</v>
      </c>
      <c r="G69">
        <v>0.78810000000000002</v>
      </c>
      <c r="H69">
        <v>0.65400000000000003</v>
      </c>
      <c r="I69">
        <v>0.78169999999999995</v>
      </c>
      <c r="J69">
        <v>0.72389999999999999</v>
      </c>
    </row>
    <row r="70" spans="1:10" x14ac:dyDescent="0.2">
      <c r="A70">
        <v>0.72119999999999995</v>
      </c>
      <c r="B70">
        <v>0.47649999999999998</v>
      </c>
      <c r="C70">
        <v>0.60299999999999998</v>
      </c>
      <c r="D70">
        <v>0.60299999999999998</v>
      </c>
      <c r="E70">
        <v>0.7329</v>
      </c>
      <c r="F70">
        <v>0.64590000000000003</v>
      </c>
      <c r="G70">
        <v>0.74150000000000005</v>
      </c>
      <c r="H70">
        <v>0.66100000000000003</v>
      </c>
      <c r="I70">
        <v>0.50070000000000003</v>
      </c>
      <c r="J70">
        <v>0.63049999999999995</v>
      </c>
    </row>
    <row r="71" spans="1:10" x14ac:dyDescent="0.2">
      <c r="A71">
        <v>0.52429999999999999</v>
      </c>
      <c r="B71">
        <v>0.62350000000000005</v>
      </c>
      <c r="C71">
        <v>0.71020000000000005</v>
      </c>
      <c r="D71">
        <v>0.76160000000000005</v>
      </c>
      <c r="E71">
        <v>0.69440000000000002</v>
      </c>
      <c r="F71">
        <v>0.67069999999999996</v>
      </c>
      <c r="G71">
        <v>0.70930000000000004</v>
      </c>
      <c r="H71">
        <v>0.81359999999999999</v>
      </c>
      <c r="I71">
        <v>0.77439999999999998</v>
      </c>
      <c r="J71">
        <v>0</v>
      </c>
    </row>
    <row r="72" spans="1:10" x14ac:dyDescent="0.2">
      <c r="A72">
        <v>0.74260000000000004</v>
      </c>
      <c r="B72">
        <v>0.58750000000000002</v>
      </c>
      <c r="C72">
        <v>0.68059999999999998</v>
      </c>
      <c r="D72">
        <v>0.62280000000000002</v>
      </c>
      <c r="E72">
        <v>0.63280000000000003</v>
      </c>
      <c r="F72">
        <v>0.67820000000000003</v>
      </c>
      <c r="G72">
        <v>0.62180000000000002</v>
      </c>
      <c r="H72">
        <v>0.69610000000000005</v>
      </c>
      <c r="I72">
        <v>0.72550000000000003</v>
      </c>
      <c r="J72">
        <v>0.71460000000000001</v>
      </c>
    </row>
    <row r="73" spans="1:10" x14ac:dyDescent="0.2">
      <c r="A73">
        <v>0.70950000000000002</v>
      </c>
      <c r="B73">
        <v>0.63229999999999997</v>
      </c>
      <c r="C73">
        <v>0.65490000000000004</v>
      </c>
      <c r="D73">
        <v>0.65920000000000001</v>
      </c>
    </row>
    <row r="78" spans="1:10" x14ac:dyDescent="0.2">
      <c r="A78" t="s"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workbookViewId="0">
      <selection activeCell="AE11" sqref="AE11"/>
    </sheetView>
  </sheetViews>
  <sheetFormatPr baseColWidth="10" defaultRowHeight="16" x14ac:dyDescent="0.2"/>
  <cols>
    <col min="1" max="1" width="33.1640625" customWidth="1"/>
    <col min="7" max="7" width="17.6640625" customWidth="1"/>
    <col min="14" max="14" width="19.6640625" customWidth="1"/>
    <col min="20" max="20" width="16" customWidth="1"/>
    <col min="31" max="31" width="9.5" customWidth="1"/>
  </cols>
  <sheetData>
    <row r="1" spans="1:32" x14ac:dyDescent="0.2">
      <c r="A1" t="s">
        <v>93</v>
      </c>
      <c r="G1" t="s">
        <v>104</v>
      </c>
      <c r="N1" t="s">
        <v>110</v>
      </c>
      <c r="T1" t="s">
        <v>115</v>
      </c>
      <c r="AE1" t="s">
        <v>118</v>
      </c>
    </row>
    <row r="2" spans="1:32" x14ac:dyDescent="0.2">
      <c r="A2" t="s">
        <v>94</v>
      </c>
      <c r="G2" t="s">
        <v>105</v>
      </c>
      <c r="N2" t="s">
        <v>111</v>
      </c>
      <c r="T2" t="s">
        <v>116</v>
      </c>
      <c r="AE2" t="s">
        <v>119</v>
      </c>
    </row>
    <row r="3" spans="1:32" x14ac:dyDescent="0.2">
      <c r="A3">
        <v>4</v>
      </c>
      <c r="B3">
        <v>0.01</v>
      </c>
      <c r="G3">
        <v>5</v>
      </c>
      <c r="H3">
        <v>0.01</v>
      </c>
      <c r="N3">
        <v>4</v>
      </c>
      <c r="O3">
        <v>0.01</v>
      </c>
      <c r="T3" t="s">
        <v>117</v>
      </c>
      <c r="AE3" t="s">
        <v>120</v>
      </c>
    </row>
    <row r="4" spans="1:32" x14ac:dyDescent="0.2">
      <c r="A4">
        <v>57</v>
      </c>
      <c r="B4">
        <v>2</v>
      </c>
      <c r="G4">
        <v>30</v>
      </c>
      <c r="H4">
        <v>2</v>
      </c>
      <c r="N4">
        <v>6</v>
      </c>
      <c r="O4">
        <v>2</v>
      </c>
      <c r="T4">
        <v>9</v>
      </c>
      <c r="U4">
        <v>4.8899999999999997</v>
      </c>
      <c r="V4">
        <v>14</v>
      </c>
      <c r="W4">
        <v>4.07</v>
      </c>
      <c r="X4">
        <v>5</v>
      </c>
      <c r="Y4">
        <v>5.2</v>
      </c>
      <c r="Z4">
        <v>1</v>
      </c>
      <c r="AA4">
        <v>0.01</v>
      </c>
      <c r="AE4">
        <v>17</v>
      </c>
      <c r="AF4">
        <v>5.3529411759999999</v>
      </c>
    </row>
    <row r="5" spans="1:32" x14ac:dyDescent="0.2">
      <c r="A5">
        <v>2</v>
      </c>
      <c r="B5">
        <v>3</v>
      </c>
      <c r="G5">
        <v>1</v>
      </c>
      <c r="H5">
        <v>4</v>
      </c>
      <c r="N5">
        <v>1</v>
      </c>
      <c r="O5">
        <v>3</v>
      </c>
      <c r="T5">
        <v>28</v>
      </c>
      <c r="U5">
        <v>6.82</v>
      </c>
      <c r="V5">
        <v>7</v>
      </c>
      <c r="W5">
        <v>7</v>
      </c>
      <c r="X5">
        <v>8</v>
      </c>
      <c r="Y5">
        <v>8.3800000000000008</v>
      </c>
    </row>
    <row r="6" spans="1:32" x14ac:dyDescent="0.2">
      <c r="A6">
        <v>14</v>
      </c>
      <c r="B6">
        <v>2</v>
      </c>
      <c r="G6">
        <v>4</v>
      </c>
      <c r="H6">
        <v>2</v>
      </c>
      <c r="N6">
        <v>1</v>
      </c>
      <c r="O6">
        <v>1</v>
      </c>
      <c r="T6">
        <v>7</v>
      </c>
      <c r="U6">
        <v>7.29</v>
      </c>
      <c r="V6">
        <v>8</v>
      </c>
      <c r="W6">
        <v>6.13</v>
      </c>
      <c r="X6">
        <v>8</v>
      </c>
      <c r="Y6">
        <v>4.63</v>
      </c>
      <c r="Z6">
        <v>13</v>
      </c>
      <c r="AA6">
        <v>4.8499999999999996</v>
      </c>
      <c r="AB6">
        <v>10</v>
      </c>
      <c r="AC6">
        <v>5.2</v>
      </c>
    </row>
    <row r="7" spans="1:32" x14ac:dyDescent="0.2">
      <c r="A7">
        <v>1</v>
      </c>
      <c r="B7">
        <v>4</v>
      </c>
      <c r="G7">
        <v>2</v>
      </c>
      <c r="H7">
        <v>3</v>
      </c>
      <c r="N7">
        <v>32</v>
      </c>
      <c r="O7">
        <v>2</v>
      </c>
      <c r="T7">
        <v>10</v>
      </c>
      <c r="U7">
        <v>4.8</v>
      </c>
      <c r="V7">
        <v>9</v>
      </c>
      <c r="W7">
        <v>5.33</v>
      </c>
      <c r="X7">
        <v>10</v>
      </c>
      <c r="Y7">
        <v>4.7300000000000004</v>
      </c>
    </row>
    <row r="8" spans="1:32" x14ac:dyDescent="0.2">
      <c r="G8">
        <v>8</v>
      </c>
      <c r="H8">
        <v>2</v>
      </c>
      <c r="T8">
        <v>47</v>
      </c>
      <c r="U8">
        <v>4.0599999999999996</v>
      </c>
    </row>
    <row r="9" spans="1:32" x14ac:dyDescent="0.2">
      <c r="T9">
        <v>14</v>
      </c>
      <c r="U9">
        <v>3.93</v>
      </c>
      <c r="V9">
        <v>15</v>
      </c>
      <c r="W9">
        <v>3.93</v>
      </c>
      <c r="X9">
        <v>21</v>
      </c>
      <c r="Y9">
        <v>4</v>
      </c>
    </row>
    <row r="10" spans="1:32" x14ac:dyDescent="0.2">
      <c r="A10" t="s">
        <v>95</v>
      </c>
      <c r="G10" t="s">
        <v>106</v>
      </c>
      <c r="N10" t="s">
        <v>112</v>
      </c>
      <c r="T10">
        <v>12</v>
      </c>
      <c r="U10">
        <v>3.92</v>
      </c>
      <c r="V10">
        <v>8</v>
      </c>
      <c r="W10">
        <v>3</v>
      </c>
      <c r="X10">
        <v>12</v>
      </c>
      <c r="Y10">
        <v>3.67</v>
      </c>
      <c r="Z10">
        <v>17</v>
      </c>
      <c r="AA10">
        <v>3.65</v>
      </c>
    </row>
    <row r="11" spans="1:32" x14ac:dyDescent="0.2">
      <c r="G11" t="s">
        <v>107</v>
      </c>
      <c r="T11">
        <v>6</v>
      </c>
      <c r="U11">
        <v>6.3</v>
      </c>
      <c r="V11">
        <v>5</v>
      </c>
      <c r="W11">
        <v>4.2</v>
      </c>
      <c r="X11">
        <v>22</v>
      </c>
      <c r="Y11">
        <v>4.09</v>
      </c>
      <c r="Z11">
        <v>13</v>
      </c>
      <c r="AA11">
        <v>3.62</v>
      </c>
    </row>
    <row r="12" spans="1:32" x14ac:dyDescent="0.2">
      <c r="A12" t="s">
        <v>96</v>
      </c>
      <c r="G12" t="s">
        <v>108</v>
      </c>
      <c r="N12" t="s">
        <v>113</v>
      </c>
      <c r="T12">
        <v>26</v>
      </c>
      <c r="U12">
        <v>2.31</v>
      </c>
      <c r="V12">
        <v>20</v>
      </c>
      <c r="W12">
        <v>4.3</v>
      </c>
    </row>
    <row r="13" spans="1:32" x14ac:dyDescent="0.2">
      <c r="A13" t="s">
        <v>97</v>
      </c>
      <c r="G13" t="s">
        <v>109</v>
      </c>
      <c r="N13" t="s">
        <v>114</v>
      </c>
      <c r="T13">
        <v>23</v>
      </c>
      <c r="U13">
        <v>5.09</v>
      </c>
      <c r="V13">
        <v>12</v>
      </c>
      <c r="W13">
        <v>3.75</v>
      </c>
      <c r="X13">
        <v>21</v>
      </c>
      <c r="Y13">
        <v>3.81</v>
      </c>
    </row>
    <row r="14" spans="1:32" x14ac:dyDescent="0.2">
      <c r="A14" t="s">
        <v>98</v>
      </c>
      <c r="G14" t="s">
        <v>3</v>
      </c>
      <c r="N14" t="s">
        <v>3</v>
      </c>
      <c r="T14">
        <v>11</v>
      </c>
      <c r="U14">
        <v>4.2699999999999996</v>
      </c>
      <c r="V14">
        <v>11</v>
      </c>
      <c r="W14">
        <v>4.2699999999999996</v>
      </c>
      <c r="X14">
        <v>16</v>
      </c>
      <c r="Y14">
        <v>3.88</v>
      </c>
      <c r="Z14">
        <v>11</v>
      </c>
      <c r="AA14">
        <v>3.91</v>
      </c>
    </row>
    <row r="15" spans="1:32" x14ac:dyDescent="0.2">
      <c r="A15" t="s">
        <v>99</v>
      </c>
      <c r="T15">
        <v>22</v>
      </c>
      <c r="U15">
        <v>4.18</v>
      </c>
      <c r="V15">
        <v>25</v>
      </c>
      <c r="W15">
        <v>3.96</v>
      </c>
    </row>
    <row r="16" spans="1:32" x14ac:dyDescent="0.2">
      <c r="A16" t="s">
        <v>100</v>
      </c>
      <c r="T16">
        <v>12</v>
      </c>
      <c r="U16">
        <v>3.83</v>
      </c>
      <c r="V16">
        <v>19</v>
      </c>
      <c r="W16">
        <v>4.21</v>
      </c>
      <c r="X16">
        <v>19</v>
      </c>
      <c r="Y16">
        <v>4.21</v>
      </c>
    </row>
    <row r="17" spans="1:27" x14ac:dyDescent="0.2">
      <c r="A17" t="s">
        <v>101</v>
      </c>
      <c r="T17">
        <v>11</v>
      </c>
      <c r="U17">
        <v>3.91</v>
      </c>
      <c r="V17">
        <v>12</v>
      </c>
      <c r="W17">
        <v>3.92</v>
      </c>
      <c r="X17">
        <v>13</v>
      </c>
      <c r="Y17">
        <v>3.92</v>
      </c>
      <c r="Z17">
        <v>13</v>
      </c>
      <c r="AA17">
        <v>3.92</v>
      </c>
    </row>
    <row r="18" spans="1:27" x14ac:dyDescent="0.2">
      <c r="A18" t="s">
        <v>102</v>
      </c>
      <c r="T18">
        <v>11</v>
      </c>
      <c r="U18">
        <v>4.18</v>
      </c>
      <c r="V18">
        <v>20</v>
      </c>
      <c r="W18">
        <v>4.05</v>
      </c>
      <c r="X18">
        <v>4</v>
      </c>
      <c r="Y18">
        <v>4</v>
      </c>
    </row>
    <row r="19" spans="1:27" x14ac:dyDescent="0.2">
      <c r="A19" t="s">
        <v>103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3" workbookViewId="0">
      <selection activeCell="C19" sqref="C19"/>
    </sheetView>
  </sheetViews>
  <sheetFormatPr baseColWidth="10" defaultRowHeight="16" x14ac:dyDescent="0.2"/>
  <cols>
    <col min="1" max="1" width="22.5" customWidth="1"/>
  </cols>
  <sheetData>
    <row r="1" spans="1:10" x14ac:dyDescent="0.2">
      <c r="A1" s="1" t="s">
        <v>229</v>
      </c>
    </row>
    <row r="2" spans="1:10" x14ac:dyDescent="0.2">
      <c r="A2" t="s">
        <v>223</v>
      </c>
    </row>
    <row r="3" spans="1:10" x14ac:dyDescent="0.2">
      <c r="A3" t="s">
        <v>224</v>
      </c>
    </row>
    <row r="4" spans="1:10" x14ac:dyDescent="0.2">
      <c r="A4" t="s">
        <v>225</v>
      </c>
    </row>
    <row r="5" spans="1:10" x14ac:dyDescent="0.2">
      <c r="B5">
        <v>-20.99</v>
      </c>
      <c r="C5">
        <v>-25.71</v>
      </c>
      <c r="D5">
        <v>-25.21</v>
      </c>
      <c r="E5">
        <v>-21.96</v>
      </c>
    </row>
    <row r="6" spans="1:10" x14ac:dyDescent="0.2">
      <c r="A6">
        <f>-22.02</f>
        <v>-22.02</v>
      </c>
      <c r="B6">
        <v>-21.52</v>
      </c>
      <c r="C6">
        <v>-33.97</v>
      </c>
      <c r="D6">
        <v>-24.16</v>
      </c>
      <c r="E6">
        <v>-24.78</v>
      </c>
      <c r="F6">
        <v>-24.45</v>
      </c>
      <c r="G6">
        <v>-25.93</v>
      </c>
      <c r="H6">
        <v>-21.71</v>
      </c>
      <c r="I6">
        <v>-20.61</v>
      </c>
      <c r="J6">
        <v>-28.62</v>
      </c>
    </row>
    <row r="7" spans="1:10" x14ac:dyDescent="0.2">
      <c r="A7">
        <f>-28.46</f>
        <v>-28.46</v>
      </c>
      <c r="B7">
        <v>-33.78</v>
      </c>
      <c r="C7">
        <v>-34.200000000000003</v>
      </c>
      <c r="D7">
        <v>-27.83</v>
      </c>
      <c r="E7">
        <v>-31.39</v>
      </c>
      <c r="F7">
        <v>-33.83</v>
      </c>
      <c r="G7">
        <v>-34.619999999999997</v>
      </c>
      <c r="H7">
        <v>-28.19</v>
      </c>
      <c r="I7">
        <v>-33.19</v>
      </c>
      <c r="J7">
        <v>-31.75</v>
      </c>
    </row>
    <row r="8" spans="1:10" x14ac:dyDescent="0.2">
      <c r="A8">
        <f>-34</f>
        <v>-34</v>
      </c>
      <c r="B8">
        <v>-36.61</v>
      </c>
      <c r="C8">
        <v>-38.04</v>
      </c>
      <c r="D8">
        <v>-27.91</v>
      </c>
      <c r="E8">
        <v>-24.83</v>
      </c>
      <c r="F8">
        <v>-33.270000000000003</v>
      </c>
      <c r="G8">
        <v>-28.98</v>
      </c>
      <c r="H8">
        <v>-32.99</v>
      </c>
      <c r="I8">
        <v>-26.92</v>
      </c>
      <c r="J8">
        <v>-31.44</v>
      </c>
    </row>
    <row r="9" spans="1:10" x14ac:dyDescent="0.2">
      <c r="A9">
        <f>-33.54</f>
        <v>-33.54</v>
      </c>
      <c r="B9">
        <v>-31.95</v>
      </c>
      <c r="C9">
        <v>-25.29</v>
      </c>
      <c r="D9">
        <v>-27.07</v>
      </c>
      <c r="E9">
        <v>-25.19</v>
      </c>
      <c r="F9">
        <v>-32.6</v>
      </c>
      <c r="G9">
        <v>-34.26</v>
      </c>
      <c r="H9">
        <v>-33.9</v>
      </c>
    </row>
    <row r="11" spans="1:10" x14ac:dyDescent="0.2">
      <c r="A11" t="s">
        <v>226</v>
      </c>
    </row>
    <row r="12" spans="1:10" x14ac:dyDescent="0.2">
      <c r="A12" t="s">
        <v>3</v>
      </c>
    </row>
    <row r="14" spans="1:10" x14ac:dyDescent="0.2">
      <c r="A14" t="s">
        <v>230</v>
      </c>
    </row>
    <row r="15" spans="1:10" x14ac:dyDescent="0.2">
      <c r="A15" t="s">
        <v>231</v>
      </c>
    </row>
    <row r="16" spans="1:10" x14ac:dyDescent="0.2">
      <c r="A16" t="s">
        <v>232</v>
      </c>
    </row>
    <row r="17" spans="1:2" x14ac:dyDescent="0.2">
      <c r="A17" t="s">
        <v>234</v>
      </c>
      <c r="B17">
        <v>-22.68</v>
      </c>
    </row>
    <row r="18" spans="1:2" x14ac:dyDescent="0.2">
      <c r="A18" t="s">
        <v>235</v>
      </c>
      <c r="B18">
        <v>-28.28</v>
      </c>
    </row>
    <row r="19" spans="1:2" x14ac:dyDescent="0.2">
      <c r="A19" t="s">
        <v>236</v>
      </c>
      <c r="B19">
        <v>-23.79</v>
      </c>
    </row>
    <row r="20" spans="1:2" x14ac:dyDescent="0.2">
      <c r="A20" t="s">
        <v>237</v>
      </c>
      <c r="B20">
        <v>-37.44</v>
      </c>
    </row>
    <row r="21" spans="1:2" x14ac:dyDescent="0.2">
      <c r="A21" t="s">
        <v>238</v>
      </c>
      <c r="B21">
        <v>-37.909999999999997</v>
      </c>
    </row>
    <row r="22" spans="1:2" x14ac:dyDescent="0.2">
      <c r="A22" t="s">
        <v>239</v>
      </c>
      <c r="B22">
        <v>-35.83</v>
      </c>
    </row>
    <row r="23" spans="1:2" x14ac:dyDescent="0.2">
      <c r="A23" t="s">
        <v>240</v>
      </c>
      <c r="B23">
        <v>-36.18</v>
      </c>
    </row>
    <row r="24" spans="1:2" x14ac:dyDescent="0.2">
      <c r="A24" t="s">
        <v>241</v>
      </c>
      <c r="B24">
        <v>-33.49</v>
      </c>
    </row>
    <row r="25" spans="1:2" x14ac:dyDescent="0.2">
      <c r="A25" t="s">
        <v>242</v>
      </c>
      <c r="B25">
        <v>-34.61</v>
      </c>
    </row>
    <row r="27" spans="1:2" x14ac:dyDescent="0.2">
      <c r="A27" t="s">
        <v>233</v>
      </c>
    </row>
    <row r="28" spans="1:2" x14ac:dyDescent="0.2">
      <c r="A28" t="s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workbookViewId="0">
      <selection activeCell="D14" sqref="D14"/>
    </sheetView>
  </sheetViews>
  <sheetFormatPr baseColWidth="10" defaultRowHeight="16" x14ac:dyDescent="0.2"/>
  <cols>
    <col min="1" max="1" width="66" bestFit="1" customWidth="1"/>
  </cols>
  <sheetData>
    <row r="1" spans="1:1" x14ac:dyDescent="0.2">
      <c r="A1" t="s">
        <v>38</v>
      </c>
    </row>
    <row r="2" spans="1:1" x14ac:dyDescent="0.2">
      <c r="A2" t="s">
        <v>39</v>
      </c>
    </row>
    <row r="3" spans="1:1" x14ac:dyDescent="0.2">
      <c r="A3" t="s">
        <v>40</v>
      </c>
    </row>
    <row r="4" spans="1:1" x14ac:dyDescent="0.2">
      <c r="A4" t="s">
        <v>41</v>
      </c>
    </row>
    <row r="5" spans="1:1" x14ac:dyDescent="0.2">
      <c r="A5" t="s">
        <v>42</v>
      </c>
    </row>
    <row r="6" spans="1:1" x14ac:dyDescent="0.2">
      <c r="A6" t="s">
        <v>43</v>
      </c>
    </row>
    <row r="7" spans="1:1" x14ac:dyDescent="0.2">
      <c r="A7" t="s">
        <v>44</v>
      </c>
    </row>
    <row r="8" spans="1:1" x14ac:dyDescent="0.2">
      <c r="A8" t="s">
        <v>45</v>
      </c>
    </row>
    <row r="9" spans="1:1" x14ac:dyDescent="0.2">
      <c r="A9" t="s">
        <v>46</v>
      </c>
    </row>
    <row r="10" spans="1:1" x14ac:dyDescent="0.2">
      <c r="A10" t="s">
        <v>47</v>
      </c>
    </row>
    <row r="11" spans="1:1" x14ac:dyDescent="0.2">
      <c r="A11" t="s">
        <v>48</v>
      </c>
    </row>
    <row r="12" spans="1:1" x14ac:dyDescent="0.2">
      <c r="A12" t="s">
        <v>49</v>
      </c>
    </row>
    <row r="13" spans="1:1" x14ac:dyDescent="0.2">
      <c r="A13" t="s">
        <v>50</v>
      </c>
    </row>
    <row r="14" spans="1:1" x14ac:dyDescent="0.2">
      <c r="A14" t="s">
        <v>51</v>
      </c>
    </row>
    <row r="15" spans="1:1" x14ac:dyDescent="0.2">
      <c r="A15" t="s">
        <v>52</v>
      </c>
    </row>
    <row r="16" spans="1:1" x14ac:dyDescent="0.2">
      <c r="A16" t="s">
        <v>53</v>
      </c>
    </row>
    <row r="17" spans="1:1" x14ac:dyDescent="0.2">
      <c r="A17" t="s">
        <v>54</v>
      </c>
    </row>
    <row r="18" spans="1:1" x14ac:dyDescent="0.2">
      <c r="A18" t="s">
        <v>55</v>
      </c>
    </row>
    <row r="19" spans="1:1" x14ac:dyDescent="0.2">
      <c r="A19" t="s">
        <v>56</v>
      </c>
    </row>
    <row r="20" spans="1:1" x14ac:dyDescent="0.2">
      <c r="A20" t="s">
        <v>57</v>
      </c>
    </row>
    <row r="21" spans="1:1" x14ac:dyDescent="0.2">
      <c r="A21" t="s">
        <v>58</v>
      </c>
    </row>
    <row r="22" spans="1:1" x14ac:dyDescent="0.2">
      <c r="A22" t="s">
        <v>59</v>
      </c>
    </row>
    <row r="23" spans="1:1" x14ac:dyDescent="0.2">
      <c r="A23" t="s">
        <v>60</v>
      </c>
    </row>
    <row r="24" spans="1:1" x14ac:dyDescent="0.2">
      <c r="A24" t="s">
        <v>61</v>
      </c>
    </row>
    <row r="25" spans="1:1" x14ac:dyDescent="0.2">
      <c r="A25" t="s">
        <v>62</v>
      </c>
    </row>
    <row r="26" spans="1:1" x14ac:dyDescent="0.2">
      <c r="A26" t="s">
        <v>63</v>
      </c>
    </row>
    <row r="27" spans="1:1" x14ac:dyDescent="0.2">
      <c r="A27" t="s">
        <v>64</v>
      </c>
    </row>
    <row r="28" spans="1:1" x14ac:dyDescent="0.2">
      <c r="A28" t="s">
        <v>65</v>
      </c>
    </row>
    <row r="29" spans="1:1" x14ac:dyDescent="0.2">
      <c r="A29" t="s">
        <v>66</v>
      </c>
    </row>
    <row r="30" spans="1:1" x14ac:dyDescent="0.2">
      <c r="A30" t="s">
        <v>67</v>
      </c>
    </row>
    <row r="31" spans="1:1" x14ac:dyDescent="0.2">
      <c r="A31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3CM aves</vt:lpstr>
      <vt:lpstr>underss</vt:lpstr>
      <vt:lpstr>chemistry isotopes</vt:lpstr>
      <vt:lpstr>pairs</vt:lpstr>
      <vt:lpstr>accum</vt:lpstr>
      <vt:lpstr>density-greg</vt:lpstr>
      <vt:lpstr>log</vt:lpstr>
      <vt:lpstr>meighen &amp; melville</vt:lpstr>
      <vt:lpstr>mb</vt:lpstr>
      <vt:lpstr>o18 1cm</vt:lpstr>
      <vt:lpstr>o18 log</vt:lpstr>
      <vt:lpstr>o18 pairs</vt:lpstr>
      <vt:lpstr>o18-greg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2020-10-01T05:00:34Z</dcterms:created>
  <dcterms:modified xsi:type="dcterms:W3CDTF">2020-10-02T19:58:42Z</dcterms:modified>
</cp:coreProperties>
</file>